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5" windowWidth="21840" windowHeight="1162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<sst xmlns="http://schemas.openxmlformats.org/spreadsheetml/2006/main" count="230" uniqueCount="178">
  <si>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</si>
  <si>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</si>
  <si>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</si>
  <si>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</si>
  <si>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</si>
  <si>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</si>
  <si>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</si>
  <si>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</si>
  <si>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</si>
  <si>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</si>
  <si>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</si>
  <si>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</si>
  <si>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</si>
  <si>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</si>
  <si>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</si>
  <si>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</si>
  <si>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</si>
  <si>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</si>
  <si>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</si>
  <si>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</si>
  <si>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</si>
  <si>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</si>
  <si>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</si>
  <si>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</si>
  <si>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</si>
  <si>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</si>
  <si>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</si>
  <si>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</si>
  <si>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</si>
  <si>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</si>
  <si>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</si>
  <si>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</si>
  <si>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</si>
  <si>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</si>
  <si>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</si>
  <si>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</si>
  <si>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</si>
  <si>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</si>
  <si>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</si>
  <si>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</si>
  <si>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</si>
  <si>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</si>
  <si>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</si>
  <si>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</si>
  <si>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</si>
  <si>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</si>
  <si>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</si>
  <si>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</si>
  <si>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</si>
  <si>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</si>
  <si>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</si>
  <si>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</si>
  <si>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</si>
  <si>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</si>
  <si>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</si>
  <si>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</si>
  <si>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</si>
  <si>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</si>
  <si>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</si>
  <si>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</si>
  <si>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</si>
  <si>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</si>
  <si>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</si>
  <si>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</si>
  <si>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</si>
  <si>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</si>
  <si>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</si>
  <si>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</si>
  <si>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</si>
  <si>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</si>
  <si>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</si>
  <si>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</si>
  <si>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</si>
  <si>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</si>
  <si>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</si>
  <si>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</si>
  <si>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</si>
  <si>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</si>
  <si>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</si>
  <si>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</si>
  <si>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</si>
  <si>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</si>
  <si>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</si>
  <si>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</si>
  <si>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</si>
  <si>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</si>
  <si>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</si>
  <si>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</si>
  <si>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</si>
  <si>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</si>
  <si>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</si>
  <si>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</si>
  <si>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</si>
  <si>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</si>
  <si>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</si>
  <si>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</si>
  <si>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</si>
  <si>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</si>
  <si>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</si>
  <si>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</si>
  <si>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</si>
  <si>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</si>
  <si>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</si>
  <si>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</si>
  <si>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</si>
  <si>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</si>
  <si>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</si>
  <si>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</si>
  <si>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</si>
  <si>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</si>
  <si>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</si>
  <si>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</si>
  <si>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</si>
  <si>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</si>
  <si>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</si>
  <si>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</si>
  <si>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</si>
  <si>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</si>
  <si>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</si>
  <si>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</si>
  <si>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</si>
  <si>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</si>
  <si>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</si>
  <si>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</si>
  <si>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</si>
  <si>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</si>
  <si>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</si>
  <si>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</si>
  <si>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</si>
  <si>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</si>
  <si>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</si>
  <si>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</si>
  <si>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</si>
  <si>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</si>
  <si>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</si>
  <si>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</si>
  <si>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</si>
  <si>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</si>
  <si>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</si>
  <si>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</si>
  <si>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</si>
  <si>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01.01.2017-დან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</si>
  <si>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01.01.2017-დან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</si>
  <si>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.12.2017</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</si>
  <si>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1.12.2017</t>
    </r>
    <r>
      <rPr>
        <b/>
        <sz val="14"/>
        <color indexed="8"/>
        <rFont val="Calibri"/>
        <family val="2"/>
      </rPr>
      <t>დგომარეობით</t>
    </r>
  </si>
  <si>
    <t>2017 წლის განმავლობაში ავტოსატრანსპორტო საშუალებების ტექნიკურ მომსახურებაზე გაწეული ხარჯები</t>
  </si>
  <si>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1.12.2017 </t>
    </r>
    <r>
      <rPr>
        <b/>
        <sz val="14"/>
        <color indexed="8"/>
        <rFont val="Calibri"/>
        <family val="2"/>
      </rPr>
      <t>მდგომარეობით</t>
    </r>
  </si>
  <si>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</si>
  <si>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</si>
  <si>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</si>
  <si>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</si>
  <si>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</si>
  <si>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</si>
  <si>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t>აბაშა, თავისუფლების ქუჩა 93</t>
  </si>
  <si>
    <t>ნოტარიუს ბელა მაკალათიას სანოტარო ბიურო</t>
  </si>
  <si>
    <t>1923 ლარი</t>
  </si>
  <si>
    <t>ვანი, თავისუფლების ქუჩა 65</t>
  </si>
  <si>
    <t>უსასყიდლო უზურფრუქტი</t>
  </si>
  <si>
    <t>ნოტარიუს გიგი გოლუბიანის სანოტარო ბიურო</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</si>
  <si>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31..12.2017</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</si>
  <si>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31.12.2017-ის მდგომარეობით</t>
    </r>
    <r>
      <rPr>
        <b/>
        <sz val="14"/>
        <color indexed="10"/>
        <rFont val="Calibri"/>
        <family val="2"/>
      </rPr>
      <t xml:space="preserve">
</t>
    </r>
  </si>
  <si>
    <r>
      <t xml:space="preserve"> </t>
    </r>
    <r>
      <rPr>
        <b/>
        <sz val="14"/>
        <rFont val="Calibri"/>
        <family val="2"/>
      </rPr>
      <t xml:space="preserve">2017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31.12.2017  </t>
    </r>
    <r>
      <rPr>
        <b/>
        <sz val="14"/>
        <rFont val="Calibri"/>
        <family val="2"/>
      </rPr>
      <t>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</si>
  <si>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31.12.2017</t>
    </r>
    <r>
      <rPr>
        <b/>
        <sz val="14"/>
        <color indexed="8"/>
        <rFont val="Calibri"/>
        <family val="2"/>
      </rPr>
      <t xml:space="preserve">მდგომარეობით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</si>
  <si>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31.12.2017. </t>
    </r>
    <r>
      <rPr>
        <b/>
        <sz val="14"/>
        <color indexed="8"/>
        <rFont val="Calibri"/>
        <family val="2"/>
      </rPr>
      <t xml:space="preserve"> მდგომარეობით</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</si>
  <si>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31 .12</t>
    </r>
    <r>
      <rPr>
        <b/>
        <u val="single"/>
        <sz val="14"/>
        <color indexed="8"/>
        <rFont val="Calibri"/>
        <family val="2"/>
      </rPr>
      <t>.2017</t>
    </r>
    <r>
      <rPr>
        <b/>
        <sz val="14"/>
        <color indexed="8"/>
        <rFont val="Calibri"/>
        <family val="2"/>
      </rPr>
      <t xml:space="preserve"> მდგომარეობით
</t>
    </r>
    <r>
      <rPr>
        <b/>
        <sz val="14"/>
        <color indexed="10"/>
        <rFont val="Calibri"/>
        <family val="2"/>
      </rPr>
      <t>არ განხორციელებულა</t>
    </r>
  </si>
  <si>
    <t>სატელეფონო საუბრებზე გაწეული ხარჯები</t>
  </si>
  <si>
    <t>აკაკი წერეთლის 142 ში  მდებარე ადმინისტრაციული შენობა</t>
  </si>
  <si>
    <t>დიდი ლილო არქივის შენობა</t>
  </si>
  <si>
    <t>აბაშა თავისუფლების ქუჩა 93, ბინა1</t>
  </si>
  <si>
    <t>ლენტეხი აღმაშენებლის ქუჩა #5  ბინა#1</t>
  </si>
  <si>
    <t>ქარელი ჭავჭავაძის ქუჩა #18 , ბინა# 2</t>
  </si>
  <si>
    <t>ქ. ბათუმი პუშკინის ქუჩა 176 ბინა 15  თავისი სარდაფით</t>
  </si>
  <si>
    <r>
      <t>სსიპ საქართველოს ნოტარიუსთა პალატ</t>
    </r>
    <r>
      <rPr>
        <b/>
        <sz val="14"/>
        <color indexed="8"/>
        <rFont val="Sylfaen"/>
        <family val="1"/>
      </rPr>
      <t xml:space="preserve">ის 2017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01.01.2017-31.12.2017-მდე </t>
    </r>
    <r>
      <rPr>
        <b/>
        <sz val="14"/>
        <color indexed="8"/>
        <rFont val="Sylfaen"/>
        <family val="1"/>
      </rPr>
      <t xml:space="preserve"> მდგომარეობით</t>
    </r>
  </si>
  <si>
    <t xml:space="preserve">ინფორმაცია სსიპ საქართველოს ნოტარიუსთა პალატის მიერ მივლინებაზე გაწეული ხარჯების შესახებ 31.12.2017 მდგომარეობით  </t>
  </si>
  <si>
    <t>მოხმარებული საწვავის რაოდენობა</t>
  </si>
  <si>
    <r>
      <t xml:space="preserve">ინფორმაცია </t>
    </r>
    <r>
      <rPr>
        <b/>
        <sz val="14"/>
        <color indexed="8"/>
        <rFont val="Calibri"/>
        <family val="2"/>
      </rPr>
      <t xml:space="preserve">სსიპ საქართველოს ნოტარიუსთა პალატის  ბალანსზე  რიცხული უძრავი ქონების შესახებ  31.12.2017 წლის </t>
    </r>
    <r>
      <rPr>
        <b/>
        <sz val="14"/>
        <color indexed="8"/>
        <rFont val="Calibri"/>
        <family val="2"/>
      </rPr>
      <t>მდგომარეობით</t>
    </r>
  </si>
  <si>
    <r>
      <t>ინფორმაცია 2017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31.12.2017</t>
    </r>
    <r>
      <rPr>
        <b/>
        <sz val="14"/>
        <color indexed="8"/>
        <rFont val="Calibri"/>
        <family val="2"/>
      </rPr>
      <t xml:space="preserve">მდგომარეობით </t>
    </r>
    <r>
      <rPr>
        <b/>
        <sz val="14"/>
        <color indexed="10"/>
        <rFont val="Calibri"/>
        <family val="2"/>
      </rPr>
      <t>(არ განხორციელებულა)</t>
    </r>
    <r>
      <rPr>
        <b/>
        <sz val="14"/>
        <color indexed="8"/>
        <rFont val="Calibri"/>
        <family val="2"/>
      </rPr>
      <t xml:space="preserve">
</t>
    </r>
  </si>
  <si>
    <r>
      <t xml:space="preserve">ინფორმაცია 2017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.12.2017 წლის</t>
    </r>
    <r>
      <rPr>
        <u val="single"/>
        <sz val="11"/>
        <color indexed="8"/>
        <rFont val="Calibri"/>
        <family val="2"/>
      </rPr>
      <t xml:space="preserve">  </t>
    </r>
    <r>
      <rPr>
        <b/>
        <sz val="14"/>
        <color indexed="8"/>
        <rFont val="Calibri"/>
        <family val="2"/>
      </rPr>
      <t xml:space="preserve">მდგომარეობით. </t>
    </r>
    <r>
      <rPr>
        <b/>
        <sz val="14"/>
        <color indexed="10"/>
        <rFont val="Calibri"/>
        <family val="2"/>
      </rPr>
      <t>(არ განხორციელებულა)</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</si>
</sst>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1">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64">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1" fillId="0" borderId="13" xfId="0" applyFont="1" applyFill="1" applyBorder="1" applyAlignment="1">
      <alignment/>
    </xf>
    <xf numFmtId="0" fontId="93" fillId="0" borderId="13" xfId="0" applyFont="1" applyFill="1" applyBorder="1" applyAlignment="1">
      <alignment/>
    </xf>
    <xf numFmtId="0" fontId="93" fillId="0" borderId="14" xfId="0" applyFont="1" applyFill="1" applyBorder="1" applyAlignment="1">
      <alignment/>
    </xf>
    <xf numFmtId="0" fontId="93" fillId="0" borderId="0" xfId="0" applyFont="1" applyFill="1" applyBorder="1" applyAlignment="1">
      <alignment/>
    </xf>
    <xf numFmtId="0" fontId="93"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1"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1" fillId="0" borderId="14" xfId="0" applyFont="1" applyFill="1" applyBorder="1" applyAlignment="1">
      <alignment/>
    </xf>
    <xf numFmtId="0" fontId="91"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5"/>
      <protection/>
    </xf>
    <xf numFmtId="179" fontId="96" fillId="0" borderId="13" xfId="42" applyNumberFormat="1" applyFont="1" applyFill="1" applyBorder="1" applyAlignment="1">
      <alignment horizontal="right"/>
    </xf>
    <xf numFmtId="179" fontId="92" fillId="0" borderId="13" xfId="42" applyNumberFormat="1" applyFont="1" applyFill="1" applyBorder="1" applyAlignment="1">
      <alignment horizontal="right"/>
    </xf>
    <xf numFmtId="171" fontId="93"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1" fillId="0" borderId="13" xfId="0" applyNumberFormat="1" applyFont="1" applyFill="1" applyBorder="1" applyAlignment="1">
      <alignment/>
    </xf>
    <xf numFmtId="171" fontId="91" fillId="0" borderId="13" xfId="0" applyNumberFormat="1" applyFont="1" applyFill="1" applyBorder="1" applyAlignment="1">
      <alignment/>
    </xf>
    <xf numFmtId="171" fontId="91" fillId="0" borderId="13" xfId="0" applyNumberFormat="1" applyFont="1" applyFill="1" applyBorder="1" applyAlignment="1">
      <alignment horizontal="center" vertical="center"/>
    </xf>
    <xf numFmtId="43" fontId="91" fillId="0" borderId="13" xfId="42" applyNumberFormat="1" applyFont="1" applyFill="1" applyBorder="1" applyAlignment="1">
      <alignment horizontal="center" vertical="center"/>
    </xf>
    <xf numFmtId="179" fontId="91"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3"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3" fillId="33" borderId="13" xfId="0" applyFont="1" applyFill="1" applyBorder="1" applyAlignment="1">
      <alignment/>
    </xf>
    <xf numFmtId="0" fontId="93" fillId="33" borderId="14" xfId="0" applyFont="1" applyFill="1" applyBorder="1" applyAlignment="1">
      <alignment/>
    </xf>
    <xf numFmtId="0" fontId="93"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3" fillId="33" borderId="16" xfId="0" applyFont="1" applyFill="1" applyBorder="1" applyAlignment="1">
      <alignment/>
    </xf>
    <xf numFmtId="0" fontId="93" fillId="33" borderId="17" xfId="0" applyFont="1" applyFill="1" applyBorder="1" applyAlignment="1">
      <alignment/>
    </xf>
    <xf numFmtId="0" fontId="2" fillId="0" borderId="12" xfId="0" applyFont="1" applyFill="1" applyBorder="1" applyAlignment="1" quotePrefix="1">
      <alignment horizontal="center" vertical="center" wrapText="1"/>
    </xf>
    <xf numFmtId="0" fontId="97" fillId="0" borderId="0" xfId="0" applyFont="1" applyFill="1" applyAlignment="1" applyProtection="1">
      <alignment/>
      <protection/>
    </xf>
    <xf numFmtId="0" fontId="97"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8"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8" fillId="33" borderId="12" xfId="0" applyFont="1" applyFill="1" applyBorder="1" applyAlignment="1">
      <alignment horizontal="center" vertical="center" wrapText="1"/>
    </xf>
    <xf numFmtId="0" fontId="99"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0" fillId="0" borderId="13" xfId="0" applyFont="1" applyBorder="1" applyAlignment="1">
      <alignment horizontal="left" vertical="center" wrapText="1"/>
    </xf>
    <xf numFmtId="0" fontId="100"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101" fillId="33" borderId="15" xfId="0" applyFont="1" applyFill="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0"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101"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1" fillId="34" borderId="13"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86" fillId="34" borderId="0" xfId="0" applyFont="1" applyFill="1" applyAlignment="1">
      <alignment wrapText="1"/>
    </xf>
    <xf numFmtId="0" fontId="86" fillId="34" borderId="12" xfId="0" applyFont="1" applyFill="1" applyBorder="1" applyAlignment="1">
      <alignment wrapText="1"/>
    </xf>
    <xf numFmtId="0" fontId="86"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86" fillId="34" borderId="13" xfId="0" applyFont="1" applyFill="1" applyBorder="1" applyAlignment="1">
      <alignment horizontal="left" wrapText="1"/>
    </xf>
    <xf numFmtId="0" fontId="65" fillId="34" borderId="12" xfId="0" applyFont="1" applyFill="1" applyBorder="1" applyAlignment="1">
      <alignment wrapText="1"/>
    </xf>
    <xf numFmtId="0" fontId="65" fillId="34" borderId="13" xfId="0" applyFont="1" applyFill="1" applyBorder="1" applyAlignment="1">
      <alignment horizontal="left" wrapText="1"/>
    </xf>
    <xf numFmtId="0" fontId="86" fillId="34" borderId="13" xfId="0" applyFont="1" applyFill="1" applyBorder="1" applyAlignment="1">
      <alignment wrapText="1"/>
    </xf>
    <xf numFmtId="0" fontId="86" fillId="34" borderId="15" xfId="0" applyFont="1" applyFill="1" applyBorder="1" applyAlignment="1">
      <alignment wrapText="1"/>
    </xf>
    <xf numFmtId="0" fontId="86" fillId="34" borderId="25" xfId="0" applyFont="1" applyFill="1" applyBorder="1" applyAlignment="1">
      <alignment wrapText="1"/>
    </xf>
    <xf numFmtId="0" fontId="86" fillId="34" borderId="16" xfId="0" applyFont="1" applyFill="1" applyBorder="1" applyAlignment="1">
      <alignment wrapText="1"/>
    </xf>
    <xf numFmtId="0" fontId="86" fillId="34" borderId="17" xfId="0" applyFont="1" applyFill="1" applyBorder="1" applyAlignment="1">
      <alignment wrapText="1"/>
    </xf>
    <xf numFmtId="173" fontId="104" fillId="34" borderId="13" xfId="0" applyNumberFormat="1" applyFont="1" applyFill="1" applyBorder="1" applyAlignment="1">
      <alignment horizontal="right" vertical="center" wrapText="1"/>
    </xf>
    <xf numFmtId="173" fontId="105" fillId="34" borderId="13" xfId="0" applyNumberFormat="1" applyFont="1" applyFill="1" applyBorder="1" applyAlignment="1">
      <alignment horizontal="right" vertical="center" wrapText="1"/>
    </xf>
    <xf numFmtId="0" fontId="86" fillId="0" borderId="12" xfId="0" applyFont="1" applyFill="1" applyBorder="1" applyAlignment="1">
      <alignment wrapText="1"/>
    </xf>
    <xf numFmtId="172" fontId="30" fillId="0" borderId="14" xfId="42" applyNumberFormat="1" applyFont="1" applyFill="1" applyBorder="1" applyAlignment="1">
      <alignment horizontal="right" wrapText="1"/>
    </xf>
    <xf numFmtId="186" fontId="93" fillId="0" borderId="13" xfId="0" applyNumberFormat="1" applyFont="1" applyFill="1" applyBorder="1" applyAlignment="1">
      <alignment/>
    </xf>
    <xf numFmtId="0" fontId="86" fillId="0" borderId="12" xfId="0" applyFont="1" applyBorder="1" applyAlignment="1">
      <alignment wrapText="1"/>
    </xf>
    <xf numFmtId="0" fontId="86" fillId="0" borderId="14" xfId="0" applyFont="1" applyBorder="1" applyAlignment="1">
      <alignment horizontal="right" wrapText="1"/>
    </xf>
    <xf numFmtId="0" fontId="86" fillId="34" borderId="14" xfId="0" applyFont="1" applyFill="1" applyBorder="1" applyAlignment="1">
      <alignment horizontal="right" wrapText="1"/>
    </xf>
    <xf numFmtId="186" fontId="4" fillId="33" borderId="13" xfId="0" applyNumberFormat="1" applyFont="1" applyFill="1" applyBorder="1" applyAlignment="1">
      <alignment horizontal="righ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7"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8" fillId="0" borderId="0" xfId="0" applyFont="1" applyBorder="1" applyAlignment="1">
      <alignment horizontal="right" vertical="top" wrapText="1"/>
    </xf>
    <xf numFmtId="0" fontId="97" fillId="0" borderId="0" xfId="0" applyFont="1" applyAlignment="1">
      <alignment horizontal="right" wrapText="1"/>
    </xf>
    <xf numFmtId="0" fontId="86"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8" fillId="0" borderId="27" xfId="0" applyFont="1" applyBorder="1" applyAlignment="1">
      <alignment horizontal="right"/>
    </xf>
    <xf numFmtId="0" fontId="107" fillId="0" borderId="0" xfId="0" applyFont="1" applyAlignment="1">
      <alignment horizontal="center" vertical="center" wrapText="1"/>
    </xf>
    <xf numFmtId="0" fontId="107" fillId="0" borderId="0" xfId="0" applyFont="1" applyAlignment="1">
      <alignment horizontal="center" vertical="center" wrapText="1"/>
    </xf>
    <xf numFmtId="0" fontId="0" fillId="0" borderId="26" xfId="0" applyBorder="1" applyAlignment="1">
      <alignment horizontal="left"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1"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9" fillId="0" borderId="0" xfId="0" applyFont="1" applyFill="1" applyBorder="1" applyAlignment="1">
      <alignment horizontal="right"/>
    </xf>
    <xf numFmtId="0" fontId="91" fillId="0" borderId="18" xfId="0" applyFont="1" applyFill="1" applyBorder="1" applyAlignment="1">
      <alignment horizontal="center"/>
    </xf>
    <xf numFmtId="0" fontId="91" fillId="0" borderId="13" xfId="0" applyFont="1" applyFill="1" applyBorder="1" applyAlignment="1">
      <alignment horizontal="center"/>
    </xf>
    <xf numFmtId="0" fontId="91" fillId="0" borderId="16" xfId="0" applyFont="1" applyFill="1" applyBorder="1" applyAlignment="1">
      <alignment horizontal="center"/>
    </xf>
    <xf numFmtId="0" fontId="92" fillId="0" borderId="18" xfId="0" applyFont="1" applyFill="1" applyBorder="1" applyAlignment="1">
      <alignment horizontal="center"/>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8"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8" fillId="0" borderId="29" xfId="0" applyFont="1" applyBorder="1" applyAlignment="1">
      <alignment horizontal="right" vertical="center"/>
    </xf>
    <xf numFmtId="0" fontId="86"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6" fillId="0" borderId="30" xfId="0" applyFont="1" applyBorder="1" applyAlignment="1">
      <alignment horizontal="left" vertical="center"/>
    </xf>
    <xf numFmtId="0" fontId="98" fillId="0" borderId="0" xfId="0" applyFont="1" applyBorder="1" applyAlignment="1">
      <alignment horizontal="right" vertical="center"/>
    </xf>
    <xf numFmtId="0" fontId="97"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7"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10"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6" fillId="0" borderId="26" xfId="0" applyFont="1" applyFill="1" applyBorder="1" applyAlignment="1">
      <alignment horizontal="left" vertical="center"/>
    </xf>
    <xf numFmtId="0" fontId="89" fillId="33" borderId="16" xfId="0" applyFont="1" applyFill="1" applyBorder="1" applyAlignment="1">
      <alignment horizontal="center"/>
    </xf>
    <xf numFmtId="0" fontId="98"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I5" sqref="I5"/>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87" t="s">
        <v>85</v>
      </c>
      <c r="B1" s="187"/>
      <c r="C1" s="187"/>
      <c r="D1" s="187"/>
      <c r="E1" s="187"/>
      <c r="F1" s="187"/>
      <c r="G1" s="187"/>
      <c r="H1" s="187"/>
      <c r="I1" s="187"/>
      <c r="J1" s="187"/>
      <c r="K1" s="187"/>
      <c r="L1" s="187"/>
    </row>
    <row r="2" spans="1:12" s="4" customFormat="1" ht="58.5" customHeight="1">
      <c r="A2" s="183" t="s">
        <v>159</v>
      </c>
      <c r="B2" s="184"/>
      <c r="C2" s="184"/>
      <c r="D2" s="184"/>
      <c r="E2" s="184"/>
      <c r="F2" s="184"/>
      <c r="G2" s="184"/>
      <c r="H2" s="184"/>
      <c r="I2" s="184"/>
      <c r="J2" s="184"/>
      <c r="K2" s="184"/>
      <c r="L2" s="184"/>
    </row>
    <row r="3" spans="1:12" s="3" customFormat="1" ht="11.25">
      <c r="A3" s="186" t="s">
        <v>16</v>
      </c>
      <c r="B3" s="186"/>
      <c r="C3" s="186"/>
      <c r="D3" s="186"/>
      <c r="E3" s="186"/>
      <c r="F3" s="186"/>
      <c r="G3" s="186"/>
      <c r="H3" s="186"/>
      <c r="I3" s="186"/>
      <c r="J3" s="186"/>
      <c r="K3" s="186"/>
      <c r="L3" s="186"/>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5"/>
      <c r="D28" s="185"/>
      <c r="E28" s="185"/>
      <c r="F28" s="185"/>
      <c r="G28" s="185"/>
      <c r="H28" s="185"/>
      <c r="I28" s="185"/>
      <c r="J28" s="185"/>
      <c r="K28" s="185"/>
      <c r="L28" s="185"/>
    </row>
    <row r="29" spans="1:12" ht="48.75" customHeight="1">
      <c r="A29" s="188" t="s">
        <v>102</v>
      </c>
      <c r="B29" s="188"/>
      <c r="C29" s="188"/>
      <c r="D29" s="188"/>
      <c r="E29" s="188"/>
      <c r="F29" s="188"/>
      <c r="G29" s="188"/>
      <c r="H29" s="188"/>
      <c r="I29" s="188"/>
      <c r="J29" s="188"/>
      <c r="K29" s="188"/>
      <c r="L29" s="188"/>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B8" sqref="B8"/>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4" t="s">
        <v>94</v>
      </c>
      <c r="C1" s="194"/>
      <c r="D1" s="88"/>
    </row>
    <row r="2" spans="2:3" s="10" customFormat="1" ht="78.75" customHeight="1">
      <c r="B2" s="238" t="s">
        <v>143</v>
      </c>
      <c r="C2" s="238"/>
    </row>
    <row r="3" spans="2:3" ht="24.75" customHeight="1">
      <c r="B3" s="239" t="s">
        <v>36</v>
      </c>
      <c r="C3" s="239"/>
    </row>
    <row r="4" spans="2:3" s="43" customFormat="1" ht="66.75" customHeight="1">
      <c r="B4" s="140" t="s">
        <v>174</v>
      </c>
      <c r="C4" s="134">
        <v>6402</v>
      </c>
    </row>
    <row r="5" spans="2:3" ht="48" customHeight="1">
      <c r="B5" s="240" t="s">
        <v>105</v>
      </c>
      <c r="C5" s="240"/>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H3" sqref="H3"/>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4" t="s">
        <v>95</v>
      </c>
      <c r="C1" s="194"/>
    </row>
    <row r="2" spans="2:3" s="10" customFormat="1" ht="78.75" customHeight="1">
      <c r="B2" s="241" t="s">
        <v>144</v>
      </c>
      <c r="C2" s="241"/>
    </row>
    <row r="3" spans="2:3" ht="24.75" customHeight="1">
      <c r="B3" s="239" t="s">
        <v>16</v>
      </c>
      <c r="C3" s="239"/>
    </row>
    <row r="4" spans="2:3" s="43" customFormat="1" ht="66.75" customHeight="1">
      <c r="B4" s="141" t="s">
        <v>145</v>
      </c>
      <c r="C4" s="133">
        <v>23251</v>
      </c>
    </row>
    <row r="5" spans="2:3" ht="54.75" customHeight="1">
      <c r="B5" s="242" t="s">
        <v>105</v>
      </c>
      <c r="C5" s="242"/>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B17" sqref="B1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4" t="s">
        <v>96</v>
      </c>
      <c r="C1" s="194"/>
    </row>
    <row r="2" spans="2:5" ht="87" customHeight="1">
      <c r="B2" s="192" t="s">
        <v>175</v>
      </c>
      <c r="C2" s="192"/>
      <c r="D2" s="37"/>
      <c r="E2" s="37"/>
    </row>
    <row r="3" spans="2:3" ht="13.5" thickBot="1">
      <c r="B3" s="193" t="s">
        <v>16</v>
      </c>
      <c r="C3" s="193"/>
    </row>
    <row r="4" spans="2:3" s="33" customFormat="1" ht="12.75">
      <c r="B4" s="5" t="s">
        <v>23</v>
      </c>
      <c r="C4" s="6" t="s">
        <v>24</v>
      </c>
    </row>
    <row r="5" spans="2:3" ht="12.75">
      <c r="B5" s="179" t="s">
        <v>166</v>
      </c>
      <c r="C5" s="180">
        <v>1183776.82</v>
      </c>
    </row>
    <row r="6" spans="2:3" ht="12.75">
      <c r="B6" s="179" t="s">
        <v>167</v>
      </c>
      <c r="C6" s="180">
        <v>245244.71</v>
      </c>
    </row>
    <row r="7" spans="1:3" ht="16.5" customHeight="1">
      <c r="A7" s="142"/>
      <c r="B7" s="143" t="s">
        <v>171</v>
      </c>
      <c r="C7" s="181">
        <v>84025</v>
      </c>
    </row>
    <row r="8" spans="1:3" ht="12.75">
      <c r="A8" s="142"/>
      <c r="B8" s="143" t="s">
        <v>168</v>
      </c>
      <c r="C8" s="181">
        <v>23100</v>
      </c>
    </row>
    <row r="9" spans="1:3" ht="12.75">
      <c r="A9" s="142"/>
      <c r="B9" s="143" t="s">
        <v>169</v>
      </c>
      <c r="C9" s="144">
        <v>14437.5</v>
      </c>
    </row>
    <row r="10" spans="1:3" ht="12.75">
      <c r="A10" s="142"/>
      <c r="B10" s="143" t="s">
        <v>170</v>
      </c>
      <c r="C10" s="144">
        <v>18287.5</v>
      </c>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95" t="s">
        <v>105</v>
      </c>
      <c r="C16" s="195"/>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H2" sqref="H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4" t="s">
        <v>97</v>
      </c>
      <c r="C1" s="244"/>
    </row>
    <row r="2" spans="2:3" s="10" customFormat="1" ht="78.75" customHeight="1">
      <c r="B2" s="238" t="s">
        <v>146</v>
      </c>
      <c r="C2" s="238"/>
    </row>
    <row r="3" spans="2:3" ht="13.5" thickBot="1">
      <c r="B3" s="243" t="s">
        <v>16</v>
      </c>
      <c r="C3" s="243"/>
    </row>
    <row r="4" spans="2:3" s="44" customFormat="1" ht="52.5" customHeight="1" thickBot="1">
      <c r="B4" s="135" t="s">
        <v>165</v>
      </c>
      <c r="C4" s="136">
        <v>10367.74</v>
      </c>
    </row>
    <row r="5" spans="2:3" s="44" customFormat="1" ht="52.5" customHeight="1">
      <c r="B5" s="195" t="s">
        <v>121</v>
      </c>
      <c r="C5" s="195"/>
    </row>
    <row r="6" spans="2:3" ht="38.25" customHeight="1">
      <c r="B6" s="245" t="s">
        <v>120</v>
      </c>
      <c r="C6" s="246"/>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D5" sqref="D5"/>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9" t="s">
        <v>98</v>
      </c>
      <c r="B1" s="249"/>
      <c r="C1" s="249"/>
      <c r="D1" s="249"/>
      <c r="E1" s="249"/>
      <c r="F1" s="249"/>
      <c r="G1" s="249"/>
      <c r="H1" s="249"/>
      <c r="I1" s="87"/>
      <c r="J1" s="87"/>
      <c r="K1" s="87"/>
      <c r="L1" s="87"/>
      <c r="M1" s="87"/>
      <c r="N1" s="87"/>
    </row>
    <row r="2" spans="1:8" ht="91.5" customHeight="1">
      <c r="A2" s="248" t="s">
        <v>177</v>
      </c>
      <c r="B2" s="248"/>
      <c r="C2" s="248"/>
      <c r="D2" s="248"/>
      <c r="E2" s="248"/>
      <c r="F2" s="248"/>
      <c r="G2" s="248"/>
      <c r="H2" s="248"/>
    </row>
    <row r="3" spans="1:8" ht="36" customHeight="1">
      <c r="A3" s="251"/>
      <c r="B3" s="247"/>
      <c r="C3" s="247"/>
      <c r="D3" s="247"/>
      <c r="E3" s="247"/>
      <c r="F3" s="247"/>
      <c r="G3" s="247"/>
      <c r="H3" s="247"/>
    </row>
    <row r="4" spans="1:8" s="8" customFormat="1" ht="36" customHeight="1">
      <c r="A4" s="251"/>
      <c r="B4" s="247"/>
      <c r="C4" s="247"/>
      <c r="D4" s="247"/>
      <c r="E4" s="247"/>
      <c r="F4" s="247"/>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0" t="s">
        <v>106</v>
      </c>
      <c r="B25" s="250"/>
      <c r="C25" s="250"/>
      <c r="D25" s="250"/>
      <c r="E25" s="250"/>
      <c r="F25" s="250"/>
      <c r="G25" s="250"/>
      <c r="H25" s="250"/>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C4" sqref="C4"/>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87" t="s">
        <v>99</v>
      </c>
      <c r="B1" s="187"/>
      <c r="C1" s="187"/>
      <c r="D1" s="187"/>
      <c r="E1" s="187"/>
      <c r="F1" s="187"/>
      <c r="G1" s="87"/>
      <c r="H1" s="87"/>
      <c r="I1" s="87"/>
      <c r="J1" s="87"/>
      <c r="K1" s="87"/>
      <c r="L1" s="87"/>
    </row>
    <row r="2" spans="1:6" ht="89.25" customHeight="1">
      <c r="A2" s="248" t="s">
        <v>176</v>
      </c>
      <c r="B2" s="248"/>
      <c r="C2" s="248"/>
      <c r="D2" s="248"/>
      <c r="E2" s="248"/>
      <c r="F2" s="248"/>
    </row>
    <row r="3" spans="1:6" ht="15">
      <c r="A3" s="252" t="s">
        <v>16</v>
      </c>
      <c r="B3" s="252"/>
      <c r="C3" s="252"/>
      <c r="D3" s="252"/>
      <c r="E3" s="252"/>
      <c r="F3" s="252"/>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3"/>
      <c r="C25" s="253"/>
      <c r="D25" s="253"/>
      <c r="E25" s="160"/>
      <c r="F25" s="160"/>
    </row>
    <row r="26" spans="1:6" ht="49.5" customHeight="1">
      <c r="A26" s="250" t="s">
        <v>106</v>
      </c>
      <c r="B26" s="250"/>
      <c r="C26" s="250"/>
      <c r="D26" s="250"/>
      <c r="E26" s="250"/>
      <c r="F26" s="250"/>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1">
      <selection activeCell="J9" sqref="J9"/>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87" t="s">
        <v>100</v>
      </c>
      <c r="B1" s="187"/>
      <c r="C1" s="187"/>
      <c r="D1" s="187"/>
      <c r="E1" s="187"/>
      <c r="F1" s="187"/>
      <c r="G1" s="87"/>
      <c r="H1" s="87"/>
      <c r="I1" s="87"/>
      <c r="J1" s="87"/>
      <c r="K1" s="87"/>
      <c r="L1" s="87"/>
    </row>
    <row r="2" spans="1:6" ht="93.75" customHeight="1">
      <c r="A2" s="238" t="s">
        <v>164</v>
      </c>
      <c r="B2" s="238"/>
      <c r="C2" s="238"/>
      <c r="D2" s="238"/>
      <c r="E2" s="238"/>
      <c r="F2" s="238"/>
    </row>
    <row r="3" spans="2:6" ht="13.5" thickBot="1">
      <c r="B3" s="258" t="s">
        <v>124</v>
      </c>
      <c r="C3" s="258"/>
      <c r="D3" s="258"/>
      <c r="E3" s="258"/>
      <c r="F3" s="258"/>
    </row>
    <row r="4" spans="1:6" s="11" customFormat="1" ht="15.75" customHeight="1">
      <c r="A4" s="259" t="s">
        <v>17</v>
      </c>
      <c r="B4" s="230" t="s">
        <v>19</v>
      </c>
      <c r="C4" s="230" t="s">
        <v>20</v>
      </c>
      <c r="D4" s="230" t="s">
        <v>21</v>
      </c>
      <c r="E4" s="262" t="s">
        <v>123</v>
      </c>
      <c r="F4" s="231" t="s">
        <v>22</v>
      </c>
    </row>
    <row r="5" spans="1:6" s="11" customFormat="1" ht="22.5" customHeight="1">
      <c r="A5" s="260"/>
      <c r="B5" s="261"/>
      <c r="C5" s="261"/>
      <c r="D5" s="261"/>
      <c r="E5" s="263"/>
      <c r="F5" s="254"/>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57" t="s">
        <v>18</v>
      </c>
      <c r="C30" s="257"/>
      <c r="D30" s="257"/>
      <c r="E30" s="23">
        <f>SUM(E6:E29)</f>
        <v>0</v>
      </c>
      <c r="F30" s="24">
        <f>SUM(F6:F29)</f>
        <v>0</v>
      </c>
    </row>
    <row r="31" spans="1:6" ht="55.5" customHeight="1">
      <c r="A31" s="255" t="s">
        <v>125</v>
      </c>
      <c r="B31" s="256"/>
      <c r="C31" s="256"/>
      <c r="D31" s="256"/>
      <c r="E31" s="256"/>
      <c r="F31" s="256"/>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87" t="s">
        <v>86</v>
      </c>
      <c r="B1" s="187"/>
      <c r="C1" s="187"/>
      <c r="D1" s="187"/>
      <c r="E1" s="187"/>
      <c r="F1" s="187"/>
      <c r="G1" s="187"/>
      <c r="H1" s="187"/>
      <c r="I1" s="187"/>
      <c r="J1" s="187"/>
      <c r="K1" s="187"/>
      <c r="L1" s="87"/>
    </row>
    <row r="2" spans="1:11" s="4" customFormat="1" ht="102" customHeight="1">
      <c r="A2" s="191" t="s">
        <v>141</v>
      </c>
      <c r="B2" s="191"/>
      <c r="C2" s="191"/>
      <c r="D2" s="191"/>
      <c r="E2" s="191"/>
      <c r="F2" s="191"/>
      <c r="G2" s="191"/>
      <c r="H2" s="191"/>
      <c r="I2" s="191"/>
      <c r="J2" s="191"/>
      <c r="K2" s="191"/>
    </row>
    <row r="3" ht="48.75" customHeight="1"/>
    <row r="4" ht="30" customHeight="1"/>
    <row r="15" ht="13.5" thickBot="1"/>
    <row r="16" spans="1:11" ht="37.5" customHeight="1">
      <c r="A16" s="190" t="s">
        <v>112</v>
      </c>
      <c r="B16" s="190"/>
      <c r="C16" s="190"/>
      <c r="D16" s="190"/>
      <c r="E16" s="190"/>
      <c r="F16" s="190"/>
      <c r="G16" s="190"/>
      <c r="H16" s="190"/>
      <c r="I16" s="190"/>
      <c r="J16" s="190"/>
      <c r="K16" s="190"/>
    </row>
    <row r="17" spans="1:11" ht="12.75">
      <c r="A17" s="189" t="s">
        <v>103</v>
      </c>
      <c r="B17" s="189"/>
      <c r="C17" s="189"/>
      <c r="D17" s="189"/>
      <c r="E17" s="189"/>
      <c r="F17" s="189"/>
      <c r="G17" s="189"/>
      <c r="H17" s="189"/>
      <c r="I17" s="189"/>
      <c r="J17" s="189"/>
      <c r="K17" s="189"/>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I2" sqref="I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4" t="s">
        <v>87</v>
      </c>
      <c r="C1" s="194"/>
      <c r="D1" s="194"/>
      <c r="E1" s="194"/>
    </row>
    <row r="2" spans="2:14" ht="78" customHeight="1">
      <c r="B2" s="192" t="s">
        <v>160</v>
      </c>
      <c r="C2" s="192"/>
      <c r="D2" s="192"/>
      <c r="E2" s="192"/>
      <c r="F2" s="29"/>
      <c r="G2" s="29"/>
      <c r="H2" s="29"/>
      <c r="I2" s="29"/>
      <c r="J2" s="29"/>
      <c r="K2" s="29"/>
      <c r="L2" s="29"/>
      <c r="M2" s="29"/>
      <c r="N2" s="29"/>
    </row>
    <row r="3" spans="2:5" ht="13.5" thickBot="1">
      <c r="B3" s="193" t="s">
        <v>16</v>
      </c>
      <c r="C3" s="193"/>
      <c r="D3" s="193"/>
      <c r="E3" s="193"/>
    </row>
    <row r="4" spans="2:5" s="33" customFormat="1" ht="45" customHeight="1">
      <c r="B4" s="161" t="s">
        <v>23</v>
      </c>
      <c r="C4" s="162" t="s">
        <v>101</v>
      </c>
      <c r="D4" s="163" t="s">
        <v>24</v>
      </c>
      <c r="E4" s="164" t="s">
        <v>25</v>
      </c>
    </row>
    <row r="5" spans="2:5" ht="25.5">
      <c r="B5" s="143" t="s">
        <v>126</v>
      </c>
      <c r="C5" s="165">
        <v>1</v>
      </c>
      <c r="D5" s="166" t="s">
        <v>130</v>
      </c>
      <c r="E5" s="144" t="s">
        <v>128</v>
      </c>
    </row>
    <row r="6" spans="2:5" ht="25.5">
      <c r="B6" s="167" t="s">
        <v>127</v>
      </c>
      <c r="C6" s="165">
        <v>1</v>
      </c>
      <c r="D6" s="168" t="s">
        <v>139</v>
      </c>
      <c r="E6" s="144" t="s">
        <v>129</v>
      </c>
    </row>
    <row r="7" spans="2:5" ht="25.5">
      <c r="B7" s="143" t="s">
        <v>132</v>
      </c>
      <c r="C7" s="165">
        <v>1</v>
      </c>
      <c r="D7" s="169" t="s">
        <v>140</v>
      </c>
      <c r="E7" s="144" t="s">
        <v>131</v>
      </c>
    </row>
    <row r="8" spans="2:8" ht="25.5">
      <c r="B8" s="143" t="s">
        <v>147</v>
      </c>
      <c r="C8" s="165">
        <v>1</v>
      </c>
      <c r="D8" s="169" t="s">
        <v>152</v>
      </c>
      <c r="E8" s="144" t="s">
        <v>149</v>
      </c>
      <c r="H8" s="28" t="s">
        <v>150</v>
      </c>
    </row>
    <row r="9" spans="2:5" ht="25.5">
      <c r="B9" s="143" t="s">
        <v>148</v>
      </c>
      <c r="C9" s="165">
        <v>1</v>
      </c>
      <c r="D9" s="169" t="s">
        <v>155</v>
      </c>
      <c r="E9" s="144" t="s">
        <v>151</v>
      </c>
    </row>
    <row r="10" spans="2:5" ht="25.5">
      <c r="B10" s="176" t="s">
        <v>153</v>
      </c>
      <c r="C10" s="165"/>
      <c r="D10" s="166">
        <v>24000</v>
      </c>
      <c r="E10" s="144" t="s">
        <v>154</v>
      </c>
    </row>
    <row r="11" spans="2:5" ht="25.5">
      <c r="B11" s="143" t="s">
        <v>156</v>
      </c>
      <c r="C11" s="165">
        <v>1</v>
      </c>
      <c r="D11" s="169" t="s">
        <v>157</v>
      </c>
      <c r="E11" s="144" t="s">
        <v>158</v>
      </c>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95" t="s">
        <v>104</v>
      </c>
      <c r="C16" s="195"/>
      <c r="D16" s="195"/>
      <c r="E16" s="195"/>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A2" sqref="A2:F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4" t="s">
        <v>88</v>
      </c>
      <c r="B1" s="194"/>
      <c r="C1" s="194"/>
      <c r="D1" s="194"/>
      <c r="E1" s="194"/>
      <c r="F1" s="194"/>
    </row>
    <row r="2" spans="1:6" ht="81" customHeight="1">
      <c r="A2" s="196" t="s">
        <v>142</v>
      </c>
      <c r="B2" s="197"/>
      <c r="C2" s="197"/>
      <c r="D2" s="197"/>
      <c r="E2" s="197"/>
      <c r="F2" s="197"/>
    </row>
    <row r="3" spans="1:6" ht="12.75">
      <c r="A3" s="201" t="s">
        <v>16</v>
      </c>
      <c r="B3" s="201"/>
      <c r="C3" s="201"/>
      <c r="D3" s="201"/>
      <c r="E3" s="201"/>
      <c r="F3" s="201"/>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198"/>
      <c r="B12" s="198"/>
      <c r="C12" s="154"/>
      <c r="D12" s="154"/>
      <c r="E12" s="154"/>
      <c r="F12" s="154"/>
    </row>
    <row r="13" spans="1:6" ht="61.5" customHeight="1">
      <c r="A13" s="199" t="s">
        <v>111</v>
      </c>
      <c r="B13" s="200"/>
      <c r="C13" s="200"/>
      <c r="D13" s="200"/>
      <c r="E13" s="200"/>
      <c r="F13" s="200"/>
    </row>
    <row r="14" spans="1:6" ht="28.5" customHeight="1">
      <c r="A14" s="202" t="s">
        <v>103</v>
      </c>
      <c r="B14" s="202"/>
      <c r="C14" s="202"/>
      <c r="D14" s="202"/>
      <c r="E14" s="202"/>
      <c r="F14" s="202"/>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8" sqref="F8"/>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87" t="s">
        <v>89</v>
      </c>
      <c r="B1" s="187"/>
      <c r="C1" s="187"/>
      <c r="D1" s="187"/>
      <c r="E1" s="187"/>
      <c r="F1" s="187"/>
      <c r="G1" s="87"/>
      <c r="H1" s="87"/>
      <c r="I1" s="87"/>
      <c r="J1" s="87"/>
      <c r="K1" s="87"/>
      <c r="L1" s="87"/>
    </row>
    <row r="2" spans="1:6" ht="15">
      <c r="A2" s="210" t="s">
        <v>161</v>
      </c>
      <c r="B2" s="211"/>
      <c r="C2" s="211"/>
      <c r="D2" s="211"/>
      <c r="E2" s="211"/>
      <c r="F2" s="211"/>
    </row>
    <row r="3" spans="1:6" ht="81" customHeight="1">
      <c r="A3" s="211"/>
      <c r="B3" s="211"/>
      <c r="C3" s="211"/>
      <c r="D3" s="211"/>
      <c r="E3" s="211"/>
      <c r="F3" s="211"/>
    </row>
    <row r="4" spans="1:6" ht="15.75" thickBot="1">
      <c r="A4" s="209" t="s">
        <v>14</v>
      </c>
      <c r="B4" s="209"/>
      <c r="C4" s="209"/>
      <c r="D4" s="209"/>
      <c r="E4" s="209"/>
      <c r="F4" s="209"/>
    </row>
    <row r="5" spans="1:6" ht="28.5" customHeight="1">
      <c r="A5" s="45" t="s">
        <v>10</v>
      </c>
      <c r="B5" s="102" t="s">
        <v>3</v>
      </c>
      <c r="C5" s="204"/>
      <c r="D5" s="103" t="s">
        <v>11</v>
      </c>
      <c r="E5" s="103" t="s">
        <v>12</v>
      </c>
      <c r="F5" s="104" t="s">
        <v>13</v>
      </c>
    </row>
    <row r="6" spans="1:6" ht="28.5" customHeight="1">
      <c r="A6" s="86" t="s">
        <v>83</v>
      </c>
      <c r="B6" s="105" t="s">
        <v>82</v>
      </c>
      <c r="C6" s="205"/>
      <c r="D6" s="106"/>
      <c r="E6" s="106"/>
      <c r="F6" s="107"/>
    </row>
    <row r="7" spans="1:6" ht="28.5" customHeight="1">
      <c r="A7" s="207"/>
      <c r="B7" s="108" t="s">
        <v>4</v>
      </c>
      <c r="C7" s="205"/>
      <c r="D7" s="109">
        <f>D8+D9+D10+D11+D12+D13</f>
        <v>3077.1</v>
      </c>
      <c r="E7" s="109">
        <f>E8+E9+E10+E11+E12+E13</f>
        <v>3077.1</v>
      </c>
      <c r="F7" s="110">
        <f>F8+F9+F10+F12+F13</f>
        <v>2851.4609</v>
      </c>
    </row>
    <row r="8" spans="1:6" ht="28.5" customHeight="1">
      <c r="A8" s="207"/>
      <c r="B8" s="111" t="s">
        <v>5</v>
      </c>
      <c r="C8" s="205"/>
      <c r="D8" s="109">
        <v>555.3</v>
      </c>
      <c r="E8" s="109">
        <v>555.3</v>
      </c>
      <c r="F8" s="110">
        <v>484.65</v>
      </c>
    </row>
    <row r="9" spans="1:6" ht="28.5" customHeight="1">
      <c r="A9" s="207"/>
      <c r="B9" s="111" t="s">
        <v>2</v>
      </c>
      <c r="C9" s="205"/>
      <c r="D9" s="109">
        <v>1265.3</v>
      </c>
      <c r="E9" s="109">
        <v>1500.3</v>
      </c>
      <c r="F9" s="110">
        <v>1522.74</v>
      </c>
    </row>
    <row r="10" spans="1:6" ht="28.5" customHeight="1">
      <c r="A10" s="207"/>
      <c r="B10" s="111" t="s">
        <v>6</v>
      </c>
      <c r="C10" s="205"/>
      <c r="D10" s="109">
        <v>6.5</v>
      </c>
      <c r="E10" s="109">
        <v>6.5</v>
      </c>
      <c r="F10" s="110">
        <v>5.9009</v>
      </c>
    </row>
    <row r="11" spans="1:6" ht="28.5" customHeight="1">
      <c r="A11" s="207"/>
      <c r="B11" s="111" t="s">
        <v>68</v>
      </c>
      <c r="C11" s="205"/>
      <c r="D11" s="109">
        <v>200</v>
      </c>
      <c r="E11" s="109">
        <v>200</v>
      </c>
      <c r="F11" s="110">
        <v>0</v>
      </c>
    </row>
    <row r="12" spans="1:6" ht="28.5" customHeight="1">
      <c r="A12" s="207"/>
      <c r="B12" s="112" t="s">
        <v>8</v>
      </c>
      <c r="C12" s="205"/>
      <c r="D12" s="109">
        <v>250</v>
      </c>
      <c r="E12" s="109">
        <v>220</v>
      </c>
      <c r="F12" s="110">
        <v>214.88</v>
      </c>
    </row>
    <row r="13" spans="1:6" ht="28.5" customHeight="1">
      <c r="A13" s="207"/>
      <c r="B13" s="111" t="s">
        <v>0</v>
      </c>
      <c r="C13" s="205"/>
      <c r="D13" s="109">
        <v>800</v>
      </c>
      <c r="E13" s="109">
        <v>595</v>
      </c>
      <c r="F13" s="110">
        <v>623.29</v>
      </c>
    </row>
    <row r="14" spans="1:6" ht="28.5" customHeight="1">
      <c r="A14" s="207"/>
      <c r="B14" s="108" t="s">
        <v>9</v>
      </c>
      <c r="C14" s="205"/>
      <c r="D14" s="109">
        <v>2700</v>
      </c>
      <c r="E14" s="109">
        <v>2700</v>
      </c>
      <c r="F14" s="110">
        <v>112.5</v>
      </c>
    </row>
    <row r="15" spans="1:6" ht="28.5" customHeight="1" thickBot="1">
      <c r="A15" s="208"/>
      <c r="B15" s="113" t="s">
        <v>1</v>
      </c>
      <c r="C15" s="206"/>
      <c r="D15" s="114">
        <v>110</v>
      </c>
      <c r="E15" s="114">
        <v>110</v>
      </c>
      <c r="F15" s="115">
        <v>0</v>
      </c>
    </row>
    <row r="16" spans="1:6" ht="46.5" customHeight="1">
      <c r="A16" s="212" t="s">
        <v>122</v>
      </c>
      <c r="B16" s="212"/>
      <c r="C16" s="212"/>
      <c r="D16" s="212"/>
      <c r="E16" s="212"/>
      <c r="F16" s="212"/>
    </row>
    <row r="17" spans="1:6" ht="36" customHeight="1">
      <c r="A17" s="203" t="s">
        <v>117</v>
      </c>
      <c r="B17" s="203"/>
      <c r="C17" s="203"/>
      <c r="D17" s="203"/>
      <c r="E17" s="203"/>
      <c r="F17" s="203"/>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90" zoomScaleNormal="90" zoomScaleSheetLayoutView="100" zoomScalePageLayoutView="0" workbookViewId="0" topLeftCell="A1">
      <selection activeCell="G13" sqref="G13"/>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87" t="s">
        <v>90</v>
      </c>
      <c r="B1" s="187"/>
      <c r="C1" s="187"/>
      <c r="D1" s="187"/>
      <c r="E1" s="187"/>
      <c r="F1" s="187"/>
      <c r="G1" s="187"/>
      <c r="H1" s="187"/>
      <c r="I1" s="187"/>
      <c r="J1" s="187"/>
      <c r="K1" s="187"/>
      <c r="L1" s="187"/>
      <c r="M1" s="187"/>
      <c r="N1" s="187"/>
      <c r="O1" s="187"/>
      <c r="P1" s="187"/>
    </row>
    <row r="2" spans="1:16" ht="71.25" customHeight="1">
      <c r="A2" s="221" t="s">
        <v>172</v>
      </c>
      <c r="B2" s="221"/>
      <c r="C2" s="221"/>
      <c r="D2" s="221"/>
      <c r="E2" s="221"/>
      <c r="F2" s="221"/>
      <c r="G2" s="221"/>
      <c r="H2" s="221"/>
      <c r="I2" s="221"/>
      <c r="J2" s="221"/>
      <c r="K2" s="221"/>
      <c r="L2" s="221"/>
      <c r="M2" s="221"/>
      <c r="N2" s="221"/>
      <c r="O2" s="221"/>
      <c r="P2" s="221"/>
    </row>
    <row r="3" spans="1:16" ht="15.75" thickBot="1">
      <c r="A3" s="222" t="s">
        <v>14</v>
      </c>
      <c r="B3" s="222"/>
      <c r="C3" s="222"/>
      <c r="D3" s="222"/>
      <c r="E3" s="222"/>
      <c r="F3" s="222"/>
      <c r="G3" s="222"/>
      <c r="H3" s="222"/>
      <c r="I3" s="222"/>
      <c r="J3" s="222"/>
      <c r="K3" s="222"/>
      <c r="L3" s="222"/>
      <c r="M3" s="222"/>
      <c r="N3" s="222"/>
      <c r="O3" s="222"/>
      <c r="P3" s="222"/>
    </row>
    <row r="4" spans="1:16" ht="18.75" customHeight="1">
      <c r="A4" s="213" t="s">
        <v>26</v>
      </c>
      <c r="B4" s="226" t="s">
        <v>37</v>
      </c>
      <c r="C4" s="226"/>
      <c r="D4" s="226"/>
      <c r="E4" s="226"/>
      <c r="F4" s="219" t="s">
        <v>11</v>
      </c>
      <c r="G4" s="219"/>
      <c r="H4" s="219"/>
      <c r="I4" s="223"/>
      <c r="J4" s="219" t="s">
        <v>12</v>
      </c>
      <c r="K4" s="219"/>
      <c r="L4" s="219"/>
      <c r="M4" s="223"/>
      <c r="N4" s="219" t="s">
        <v>13</v>
      </c>
      <c r="O4" s="219"/>
      <c r="P4" s="220"/>
    </row>
    <row r="5" spans="1:16" ht="45">
      <c r="A5" s="214"/>
      <c r="B5" s="47" t="s">
        <v>39</v>
      </c>
      <c r="C5" s="47" t="s">
        <v>40</v>
      </c>
      <c r="D5" s="48" t="s">
        <v>41</v>
      </c>
      <c r="E5" s="49" t="s">
        <v>42</v>
      </c>
      <c r="F5" s="75" t="s">
        <v>80</v>
      </c>
      <c r="G5" s="75" t="s">
        <v>81</v>
      </c>
      <c r="H5" s="75" t="s">
        <v>6</v>
      </c>
      <c r="I5" s="224"/>
      <c r="J5" s="75" t="s">
        <v>80</v>
      </c>
      <c r="K5" s="75" t="s">
        <v>81</v>
      </c>
      <c r="L5" s="75" t="s">
        <v>6</v>
      </c>
      <c r="M5" s="224"/>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v>5900</v>
      </c>
      <c r="H6" s="79"/>
      <c r="I6" s="224"/>
      <c r="J6" s="79"/>
      <c r="K6" s="79">
        <f>K7+K18</f>
        <v>5900</v>
      </c>
      <c r="L6" s="79"/>
      <c r="M6" s="224"/>
      <c r="N6" s="79"/>
      <c r="O6" s="139">
        <f>O7</f>
        <v>3428</v>
      </c>
      <c r="P6" s="80"/>
    </row>
    <row r="7" spans="1:16" s="53" customFormat="1" ht="15.75" customHeight="1">
      <c r="A7" s="54" t="s">
        <v>44</v>
      </c>
      <c r="B7" s="55">
        <f>B8+B9+B15</f>
        <v>0</v>
      </c>
      <c r="C7" s="55">
        <f>C8+C9+C15</f>
        <v>0</v>
      </c>
      <c r="D7" s="55">
        <f>D8+D9+D15</f>
        <v>17768000</v>
      </c>
      <c r="E7" s="55">
        <f>E8+E9+E15</f>
        <v>17768000</v>
      </c>
      <c r="F7" s="51"/>
      <c r="G7" s="51">
        <f>G9+G13</f>
        <v>4100</v>
      </c>
      <c r="H7" s="51"/>
      <c r="I7" s="224"/>
      <c r="J7" s="51"/>
      <c r="K7" s="51">
        <f>K9+K13</f>
        <v>4100</v>
      </c>
      <c r="L7" s="51"/>
      <c r="M7" s="224"/>
      <c r="N7" s="51"/>
      <c r="O7" s="137">
        <f>O9</f>
        <v>3428</v>
      </c>
      <c r="P7" s="52"/>
    </row>
    <row r="8" spans="1:16" ht="15.75" customHeight="1">
      <c r="A8" s="56" t="s">
        <v>38</v>
      </c>
      <c r="B8" s="50"/>
      <c r="C8" s="50"/>
      <c r="D8" s="57">
        <f>17000000+768000</f>
        <v>17768000</v>
      </c>
      <c r="E8" s="57">
        <f>SUM(B8:D8)</f>
        <v>17768000</v>
      </c>
      <c r="F8" s="50"/>
      <c r="G8" s="50"/>
      <c r="H8" s="50"/>
      <c r="I8" s="224"/>
      <c r="J8" s="50"/>
      <c r="K8" s="50"/>
      <c r="L8" s="50"/>
      <c r="M8" s="224"/>
      <c r="N8" s="50"/>
      <c r="O8" s="138"/>
      <c r="P8" s="58"/>
    </row>
    <row r="9" spans="1:16" ht="15.75" customHeight="1">
      <c r="A9" s="59" t="s">
        <v>45</v>
      </c>
      <c r="B9" s="60">
        <f>B11+B12+B13+B14</f>
        <v>0</v>
      </c>
      <c r="C9" s="60">
        <f>C11+C12+C13+C14</f>
        <v>0</v>
      </c>
      <c r="D9" s="60">
        <f>D11+D12+D13+D14</f>
        <v>0</v>
      </c>
      <c r="E9" s="60">
        <f>E11+E12+E13+E14</f>
        <v>0</v>
      </c>
      <c r="F9" s="50"/>
      <c r="G9" s="50">
        <v>2800</v>
      </c>
      <c r="H9" s="50"/>
      <c r="I9" s="224"/>
      <c r="J9" s="50"/>
      <c r="K9" s="50">
        <v>2800</v>
      </c>
      <c r="L9" s="50"/>
      <c r="M9" s="224"/>
      <c r="N9" s="50"/>
      <c r="O9" s="138">
        <v>3428</v>
      </c>
      <c r="P9" s="58"/>
    </row>
    <row r="10" spans="1:16" s="53" customFormat="1" ht="15.75" customHeight="1">
      <c r="A10" s="61" t="s">
        <v>46</v>
      </c>
      <c r="B10" s="51"/>
      <c r="C10" s="51"/>
      <c r="D10" s="51"/>
      <c r="E10" s="62">
        <f aca="true" t="shared" si="0" ref="E10:E53">SUM(B10:D10)</f>
        <v>0</v>
      </c>
      <c r="F10" s="51"/>
      <c r="G10" s="51"/>
      <c r="H10" s="51"/>
      <c r="I10" s="224"/>
      <c r="J10" s="51"/>
      <c r="K10" s="51"/>
      <c r="L10" s="51"/>
      <c r="M10" s="224"/>
      <c r="N10" s="51"/>
      <c r="O10" s="137"/>
      <c r="P10" s="52"/>
    </row>
    <row r="11" spans="1:16" ht="15.75" customHeight="1">
      <c r="A11" s="63" t="s">
        <v>47</v>
      </c>
      <c r="B11" s="50"/>
      <c r="C11" s="50"/>
      <c r="D11" s="50"/>
      <c r="E11" s="57">
        <f t="shared" si="0"/>
        <v>0</v>
      </c>
      <c r="F11" s="50"/>
      <c r="G11" s="50"/>
      <c r="H11" s="50"/>
      <c r="I11" s="224"/>
      <c r="J11" s="50"/>
      <c r="K11" s="50"/>
      <c r="L11" s="50"/>
      <c r="M11" s="224"/>
      <c r="N11" s="50"/>
      <c r="O11" s="138"/>
      <c r="P11" s="58"/>
    </row>
    <row r="12" spans="1:16" ht="15.75" customHeight="1">
      <c r="A12" s="63" t="s">
        <v>48</v>
      </c>
      <c r="B12" s="50"/>
      <c r="C12" s="50"/>
      <c r="D12" s="50"/>
      <c r="E12" s="57">
        <f>SUM(B12:D12)</f>
        <v>0</v>
      </c>
      <c r="F12" s="50"/>
      <c r="G12" s="50"/>
      <c r="H12" s="50"/>
      <c r="I12" s="224"/>
      <c r="J12" s="50"/>
      <c r="K12" s="50"/>
      <c r="L12" s="50"/>
      <c r="M12" s="224"/>
      <c r="N12" s="50"/>
      <c r="O12" s="138"/>
      <c r="P12" s="58"/>
    </row>
    <row r="13" spans="1:16" ht="15.75" customHeight="1">
      <c r="A13" s="63" t="s">
        <v>49</v>
      </c>
      <c r="B13" s="50"/>
      <c r="C13" s="50"/>
      <c r="D13" s="50"/>
      <c r="E13" s="57">
        <f t="shared" si="0"/>
        <v>0</v>
      </c>
      <c r="F13" s="50"/>
      <c r="G13" s="50">
        <v>1300</v>
      </c>
      <c r="H13" s="50"/>
      <c r="I13" s="224"/>
      <c r="J13" s="50"/>
      <c r="K13" s="50">
        <v>1300</v>
      </c>
      <c r="L13" s="50"/>
      <c r="M13" s="224"/>
      <c r="N13" s="50"/>
      <c r="O13" s="138"/>
      <c r="P13" s="58"/>
    </row>
    <row r="14" spans="1:16" ht="15.75" customHeight="1">
      <c r="A14" s="63" t="s">
        <v>50</v>
      </c>
      <c r="B14" s="64"/>
      <c r="C14" s="50"/>
      <c r="D14" s="50"/>
      <c r="E14" s="57">
        <f t="shared" si="0"/>
        <v>0</v>
      </c>
      <c r="F14" s="50"/>
      <c r="G14" s="50">
        <v>2800</v>
      </c>
      <c r="H14" s="50"/>
      <c r="I14" s="224"/>
      <c r="J14" s="50"/>
      <c r="K14" s="50">
        <v>2800</v>
      </c>
      <c r="L14" s="50"/>
      <c r="M14" s="224"/>
      <c r="N14" s="50"/>
      <c r="O14" s="138">
        <v>3428</v>
      </c>
      <c r="P14" s="58"/>
    </row>
    <row r="15" spans="1:16" ht="15.75" customHeight="1">
      <c r="A15" s="59" t="s">
        <v>6</v>
      </c>
      <c r="B15" s="64"/>
      <c r="C15" s="50"/>
      <c r="D15" s="50"/>
      <c r="E15" s="57"/>
      <c r="F15" s="50"/>
      <c r="G15" s="50"/>
      <c r="H15" s="50"/>
      <c r="I15" s="224"/>
      <c r="J15" s="50"/>
      <c r="K15" s="50"/>
      <c r="L15" s="50"/>
      <c r="M15" s="224"/>
      <c r="N15" s="50"/>
      <c r="O15" s="138"/>
      <c r="P15" s="58"/>
    </row>
    <row r="16" spans="1:16" s="53" customFormat="1" ht="15.75" customHeight="1">
      <c r="A16" s="54" t="s">
        <v>51</v>
      </c>
      <c r="B16" s="65"/>
      <c r="C16" s="51"/>
      <c r="D16" s="51"/>
      <c r="E16" s="62">
        <f t="shared" si="0"/>
        <v>0</v>
      </c>
      <c r="F16" s="51"/>
      <c r="G16" s="51"/>
      <c r="H16" s="51"/>
      <c r="I16" s="224"/>
      <c r="J16" s="51"/>
      <c r="K16" s="51"/>
      <c r="L16" s="51"/>
      <c r="M16" s="224"/>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4"/>
      <c r="J17" s="51"/>
      <c r="K17" s="51"/>
      <c r="L17" s="51"/>
      <c r="M17" s="224"/>
      <c r="N17" s="51"/>
      <c r="O17" s="137"/>
      <c r="P17" s="52"/>
    </row>
    <row r="18" spans="1:16" s="53" customFormat="1" ht="15.75" customHeight="1">
      <c r="A18" s="54" t="s">
        <v>53</v>
      </c>
      <c r="B18" s="51"/>
      <c r="C18" s="51"/>
      <c r="D18" s="51"/>
      <c r="E18" s="62">
        <f t="shared" si="0"/>
        <v>0</v>
      </c>
      <c r="F18" s="51"/>
      <c r="G18" s="51">
        <v>1800</v>
      </c>
      <c r="H18" s="51"/>
      <c r="I18" s="224"/>
      <c r="J18" s="51"/>
      <c r="K18" s="51">
        <v>1800</v>
      </c>
      <c r="L18" s="51"/>
      <c r="M18" s="224"/>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5887.155</v>
      </c>
      <c r="H19" s="79"/>
      <c r="I19" s="224"/>
      <c r="J19" s="79"/>
      <c r="K19" s="79">
        <f>K20+K44+K53</f>
        <v>5887.155000000001</v>
      </c>
      <c r="L19" s="79"/>
      <c r="M19" s="224"/>
      <c r="N19" s="79"/>
      <c r="O19" s="182">
        <f>O20+O46</f>
        <v>2964</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3077.1549999999997</v>
      </c>
      <c r="H20" s="51"/>
      <c r="I20" s="224"/>
      <c r="J20" s="51"/>
      <c r="K20" s="51">
        <v>3077.155</v>
      </c>
      <c r="L20" s="51"/>
      <c r="M20" s="224"/>
      <c r="N20" s="51"/>
      <c r="O20" s="137">
        <f>O21+O28+O41+O42+O43</f>
        <v>2851.5</v>
      </c>
      <c r="P20" s="52"/>
    </row>
    <row r="21" spans="1:16" s="53" customFormat="1" ht="15.75" customHeight="1">
      <c r="A21" s="68" t="s">
        <v>5</v>
      </c>
      <c r="B21" s="65">
        <f>SUM(B22:B27)</f>
        <v>8879297.06</v>
      </c>
      <c r="C21" s="62">
        <f>SUM(C22:C27)</f>
        <v>0</v>
      </c>
      <c r="D21" s="62">
        <f>SUM(D22:D27)</f>
        <v>0</v>
      </c>
      <c r="E21" s="62">
        <f t="shared" si="0"/>
        <v>8879297.06</v>
      </c>
      <c r="F21" s="51"/>
      <c r="G21" s="51">
        <f>G22+G24+G25</f>
        <v>555.3449999999999</v>
      </c>
      <c r="H21" s="51"/>
      <c r="I21" s="224"/>
      <c r="J21" s="51"/>
      <c r="K21" s="51">
        <f>K22+K24+K25</f>
        <v>555.3449999999999</v>
      </c>
      <c r="L21" s="51"/>
      <c r="M21" s="224"/>
      <c r="N21" s="51"/>
      <c r="O21" s="137">
        <f>O22+O24+O25</f>
        <v>484.67</v>
      </c>
      <c r="P21" s="52"/>
    </row>
    <row r="22" spans="1:16" ht="15.75" customHeight="1">
      <c r="A22" s="69" t="s">
        <v>29</v>
      </c>
      <c r="B22" s="64">
        <v>7644225.0600000005</v>
      </c>
      <c r="C22" s="50"/>
      <c r="D22" s="50"/>
      <c r="E22" s="57">
        <f t="shared" si="0"/>
        <v>7644225.0600000005</v>
      </c>
      <c r="F22" s="50"/>
      <c r="G22" s="50">
        <v>430.5</v>
      </c>
      <c r="H22" s="50"/>
      <c r="I22" s="224"/>
      <c r="J22" s="50"/>
      <c r="K22" s="50">
        <v>430.5</v>
      </c>
      <c r="L22" s="50"/>
      <c r="M22" s="224"/>
      <c r="N22" s="50"/>
      <c r="O22" s="138">
        <v>400.66</v>
      </c>
      <c r="P22" s="58"/>
    </row>
    <row r="23" spans="1:16" ht="15.75" customHeight="1">
      <c r="A23" s="69" t="s">
        <v>56</v>
      </c>
      <c r="B23" s="64"/>
      <c r="C23" s="50"/>
      <c r="D23" s="70"/>
      <c r="E23" s="57">
        <f t="shared" si="0"/>
        <v>0</v>
      </c>
      <c r="F23" s="50"/>
      <c r="G23" s="50"/>
      <c r="H23" s="50"/>
      <c r="I23" s="224"/>
      <c r="J23" s="50"/>
      <c r="K23" s="50"/>
      <c r="L23" s="50"/>
      <c r="M23" s="224"/>
      <c r="N23" s="50"/>
      <c r="O23" s="138"/>
      <c r="P23" s="58"/>
    </row>
    <row r="24" spans="1:16" ht="15.75" customHeight="1">
      <c r="A24" s="69" t="s">
        <v>31</v>
      </c>
      <c r="B24" s="64">
        <v>1235072</v>
      </c>
      <c r="C24" s="71"/>
      <c r="D24" s="50"/>
      <c r="E24" s="57">
        <f t="shared" si="0"/>
        <v>1235072</v>
      </c>
      <c r="F24" s="50"/>
      <c r="G24" s="50">
        <v>81.795</v>
      </c>
      <c r="H24" s="50"/>
      <c r="I24" s="224"/>
      <c r="J24" s="50"/>
      <c r="K24" s="50">
        <v>81.795</v>
      </c>
      <c r="L24" s="50"/>
      <c r="M24" s="224"/>
      <c r="N24" s="50"/>
      <c r="O24" s="138">
        <v>64.5</v>
      </c>
      <c r="P24" s="58"/>
    </row>
    <row r="25" spans="1:16" ht="15.75" customHeight="1">
      <c r="A25" s="69" t="s">
        <v>30</v>
      </c>
      <c r="B25" s="50"/>
      <c r="C25" s="50"/>
      <c r="D25" s="50"/>
      <c r="E25" s="57">
        <f t="shared" si="0"/>
        <v>0</v>
      </c>
      <c r="F25" s="50"/>
      <c r="G25" s="50">
        <v>43.05</v>
      </c>
      <c r="H25" s="50"/>
      <c r="I25" s="224"/>
      <c r="J25" s="50"/>
      <c r="K25" s="50">
        <v>43.05</v>
      </c>
      <c r="L25" s="101"/>
      <c r="M25" s="224"/>
      <c r="N25" s="50"/>
      <c r="O25" s="138">
        <v>19.51</v>
      </c>
      <c r="P25" s="58"/>
    </row>
    <row r="26" spans="1:16" ht="15.75" customHeight="1">
      <c r="A26" s="69" t="s">
        <v>57</v>
      </c>
      <c r="B26" s="50"/>
      <c r="C26" s="50"/>
      <c r="D26" s="50"/>
      <c r="E26" s="57">
        <f t="shared" si="0"/>
        <v>0</v>
      </c>
      <c r="F26" s="50"/>
      <c r="G26" s="50"/>
      <c r="H26" s="50"/>
      <c r="I26" s="224"/>
      <c r="J26" s="50"/>
      <c r="K26" s="50"/>
      <c r="L26" s="50"/>
      <c r="M26" s="224"/>
      <c r="N26" s="50"/>
      <c r="O26" s="138"/>
      <c r="P26" s="58"/>
    </row>
    <row r="27" spans="1:16" ht="15.75" customHeight="1">
      <c r="A27" s="69" t="s">
        <v>58</v>
      </c>
      <c r="B27" s="50"/>
      <c r="C27" s="50"/>
      <c r="D27" s="50"/>
      <c r="E27" s="57">
        <f t="shared" si="0"/>
        <v>0</v>
      </c>
      <c r="F27" s="50"/>
      <c r="G27" s="50"/>
      <c r="H27" s="50"/>
      <c r="I27" s="224"/>
      <c r="J27" s="50"/>
      <c r="K27" s="50"/>
      <c r="L27" s="50"/>
      <c r="M27" s="224"/>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1265.31</v>
      </c>
      <c r="H28" s="51"/>
      <c r="I28" s="224"/>
      <c r="J28" s="51"/>
      <c r="K28" s="137">
        <f>K29+K30+K31+K32+K36+K38</f>
        <v>1500.3000000000002</v>
      </c>
      <c r="L28" s="137"/>
      <c r="M28" s="224"/>
      <c r="N28" s="51"/>
      <c r="O28" s="137">
        <f>O29+O30+O31+O32+O36+O38</f>
        <v>1522.73</v>
      </c>
      <c r="P28" s="52"/>
    </row>
    <row r="29" spans="1:16" ht="15.75" customHeight="1">
      <c r="A29" s="69" t="s">
        <v>59</v>
      </c>
      <c r="B29" s="64">
        <v>1742563.23</v>
      </c>
      <c r="C29" s="64">
        <v>2215739.69</v>
      </c>
      <c r="D29" s="50"/>
      <c r="E29" s="57">
        <f t="shared" si="0"/>
        <v>3958302.92</v>
      </c>
      <c r="F29" s="72"/>
      <c r="G29" s="50">
        <v>370.41</v>
      </c>
      <c r="H29" s="50"/>
      <c r="I29" s="224"/>
      <c r="J29" s="72"/>
      <c r="K29" s="138">
        <v>405.41</v>
      </c>
      <c r="L29" s="138"/>
      <c r="M29" s="224"/>
      <c r="N29" s="72"/>
      <c r="O29" s="138">
        <v>398.13</v>
      </c>
      <c r="P29" s="58"/>
    </row>
    <row r="30" spans="1:16" ht="15.75" customHeight="1">
      <c r="A30" s="69" t="s">
        <v>60</v>
      </c>
      <c r="B30" s="64">
        <v>321946.51</v>
      </c>
      <c r="C30" s="64">
        <v>12553.069999999998</v>
      </c>
      <c r="D30" s="50"/>
      <c r="E30" s="57">
        <f t="shared" si="0"/>
        <v>334499.58</v>
      </c>
      <c r="F30" s="73"/>
      <c r="G30" s="50">
        <v>55</v>
      </c>
      <c r="H30" s="50"/>
      <c r="I30" s="224"/>
      <c r="J30" s="73"/>
      <c r="K30" s="138">
        <v>47</v>
      </c>
      <c r="L30" s="138"/>
      <c r="M30" s="224"/>
      <c r="N30" s="73"/>
      <c r="O30" s="138">
        <v>47.88</v>
      </c>
      <c r="P30" s="58"/>
    </row>
    <row r="31" spans="1:16" ht="15.75" customHeight="1">
      <c r="A31" s="69" t="s">
        <v>61</v>
      </c>
      <c r="B31" s="64">
        <v>13125685.168450002</v>
      </c>
      <c r="C31" s="64">
        <v>3870.47</v>
      </c>
      <c r="D31" s="50"/>
      <c r="E31" s="57">
        <f t="shared" si="0"/>
        <v>13129555.638450002</v>
      </c>
      <c r="F31" s="50"/>
      <c r="G31" s="50">
        <v>310</v>
      </c>
      <c r="H31" s="50"/>
      <c r="I31" s="224"/>
      <c r="J31" s="50"/>
      <c r="K31" s="138">
        <v>213</v>
      </c>
      <c r="L31" s="138"/>
      <c r="M31" s="224"/>
      <c r="N31" s="50"/>
      <c r="O31" s="138">
        <v>205.17</v>
      </c>
      <c r="P31" s="58"/>
    </row>
    <row r="32" spans="1:16" ht="15.75" customHeight="1">
      <c r="A32" s="69" t="s">
        <v>62</v>
      </c>
      <c r="B32" s="64">
        <v>156899.43</v>
      </c>
      <c r="C32" s="64">
        <v>3746.93</v>
      </c>
      <c r="D32" s="50"/>
      <c r="E32" s="57">
        <f t="shared" si="0"/>
        <v>160646.36</v>
      </c>
      <c r="F32" s="50"/>
      <c r="G32" s="50">
        <v>59.9</v>
      </c>
      <c r="H32" s="50"/>
      <c r="I32" s="224"/>
      <c r="J32" s="50"/>
      <c r="K32" s="138">
        <v>394.89</v>
      </c>
      <c r="L32" s="138"/>
      <c r="M32" s="224"/>
      <c r="N32" s="50"/>
      <c r="O32" s="138">
        <v>390.33</v>
      </c>
      <c r="P32" s="58"/>
    </row>
    <row r="33" spans="1:16" ht="15.75" customHeight="1">
      <c r="A33" s="69" t="s">
        <v>63</v>
      </c>
      <c r="B33" s="64"/>
      <c r="C33" s="50"/>
      <c r="D33" s="50"/>
      <c r="E33" s="57">
        <f t="shared" si="0"/>
        <v>0</v>
      </c>
      <c r="F33" s="50"/>
      <c r="G33" s="50"/>
      <c r="H33" s="50"/>
      <c r="I33" s="224"/>
      <c r="J33" s="50"/>
      <c r="K33" s="138"/>
      <c r="L33" s="138"/>
      <c r="M33" s="224"/>
      <c r="N33" s="50"/>
      <c r="O33" s="138"/>
      <c r="P33" s="58"/>
    </row>
    <row r="34" spans="1:16" ht="15.75" customHeight="1">
      <c r="A34" s="69" t="s">
        <v>64</v>
      </c>
      <c r="B34" s="64"/>
      <c r="C34" s="50"/>
      <c r="D34" s="50"/>
      <c r="E34" s="57">
        <f t="shared" si="0"/>
        <v>0</v>
      </c>
      <c r="F34" s="50"/>
      <c r="G34" s="50"/>
      <c r="H34" s="50"/>
      <c r="I34" s="224"/>
      <c r="J34" s="50"/>
      <c r="K34" s="138"/>
      <c r="L34" s="138"/>
      <c r="M34" s="224"/>
      <c r="N34" s="50"/>
      <c r="O34" s="138"/>
      <c r="P34" s="58"/>
    </row>
    <row r="35" spans="1:16" ht="45">
      <c r="A35" s="69" t="s">
        <v>65</v>
      </c>
      <c r="B35" s="64">
        <v>50704.63</v>
      </c>
      <c r="C35" s="50"/>
      <c r="D35" s="50"/>
      <c r="E35" s="57">
        <f t="shared" si="0"/>
        <v>50704.63</v>
      </c>
      <c r="F35" s="50"/>
      <c r="G35" s="50"/>
      <c r="H35" s="50"/>
      <c r="I35" s="224"/>
      <c r="J35" s="50"/>
      <c r="K35" s="138"/>
      <c r="L35" s="138"/>
      <c r="M35" s="224"/>
      <c r="N35" s="50"/>
      <c r="O35" s="138"/>
      <c r="P35" s="58"/>
    </row>
    <row r="36" spans="1:16" ht="45">
      <c r="A36" s="69" t="s">
        <v>66</v>
      </c>
      <c r="B36" s="64">
        <v>363816.86000000004</v>
      </c>
      <c r="C36" s="64">
        <v>4725.43</v>
      </c>
      <c r="D36" s="50"/>
      <c r="E36" s="57">
        <f t="shared" si="0"/>
        <v>368542.29000000004</v>
      </c>
      <c r="F36" s="50"/>
      <c r="G36" s="50">
        <v>20</v>
      </c>
      <c r="H36" s="50"/>
      <c r="I36" s="224"/>
      <c r="J36" s="50"/>
      <c r="K36" s="138">
        <v>20</v>
      </c>
      <c r="L36" s="138"/>
      <c r="M36" s="224"/>
      <c r="N36" s="50"/>
      <c r="O36" s="138">
        <v>23.25</v>
      </c>
      <c r="P36" s="58"/>
    </row>
    <row r="37" spans="1:16" ht="30">
      <c r="A37" s="69" t="s">
        <v>84</v>
      </c>
      <c r="B37" s="64"/>
      <c r="C37" s="50"/>
      <c r="D37" s="50"/>
      <c r="E37" s="57">
        <f t="shared" si="0"/>
        <v>0</v>
      </c>
      <c r="F37" s="73"/>
      <c r="G37" s="50"/>
      <c r="H37" s="50"/>
      <c r="I37" s="224"/>
      <c r="J37" s="73"/>
      <c r="K37" s="138"/>
      <c r="L37" s="138"/>
      <c r="M37" s="224"/>
      <c r="N37" s="73"/>
      <c r="O37" s="138"/>
      <c r="P37" s="58"/>
    </row>
    <row r="38" spans="1:16" ht="15.75" customHeight="1">
      <c r="A38" s="69" t="s">
        <v>67</v>
      </c>
      <c r="B38" s="64">
        <v>246383.37999999998</v>
      </c>
      <c r="C38" s="64">
        <v>256024.93</v>
      </c>
      <c r="D38" s="50"/>
      <c r="E38" s="57">
        <f t="shared" si="0"/>
        <v>502408.30999999994</v>
      </c>
      <c r="F38" s="73"/>
      <c r="G38" s="50">
        <v>450</v>
      </c>
      <c r="H38" s="50"/>
      <c r="I38" s="224"/>
      <c r="J38" s="73"/>
      <c r="K38" s="138">
        <v>420</v>
      </c>
      <c r="L38" s="138"/>
      <c r="M38" s="224"/>
      <c r="N38" s="73"/>
      <c r="O38" s="138">
        <v>457.97</v>
      </c>
      <c r="P38" s="58"/>
    </row>
    <row r="39" spans="1:16" s="53" customFormat="1" ht="15.75" customHeight="1">
      <c r="A39" s="68" t="s">
        <v>68</v>
      </c>
      <c r="B39" s="65"/>
      <c r="C39" s="51"/>
      <c r="D39" s="51"/>
      <c r="E39" s="62">
        <f t="shared" si="0"/>
        <v>0</v>
      </c>
      <c r="F39" s="51"/>
      <c r="G39" s="51">
        <v>200</v>
      </c>
      <c r="H39" s="51"/>
      <c r="I39" s="224"/>
      <c r="J39" s="51"/>
      <c r="K39" s="51">
        <v>200</v>
      </c>
      <c r="L39" s="51"/>
      <c r="M39" s="224"/>
      <c r="N39" s="51"/>
      <c r="O39" s="137">
        <v>0</v>
      </c>
      <c r="P39" s="52"/>
    </row>
    <row r="40" spans="1:16" s="53" customFormat="1" ht="15.75" customHeight="1">
      <c r="A40" s="68" t="s">
        <v>7</v>
      </c>
      <c r="B40" s="65"/>
      <c r="C40" s="51"/>
      <c r="D40" s="51"/>
      <c r="E40" s="62">
        <f t="shared" si="0"/>
        <v>0</v>
      </c>
      <c r="F40" s="51"/>
      <c r="G40" s="51"/>
      <c r="H40" s="51"/>
      <c r="I40" s="224"/>
      <c r="J40" s="51"/>
      <c r="K40" s="51"/>
      <c r="L40" s="51"/>
      <c r="M40" s="224"/>
      <c r="N40" s="51"/>
      <c r="O40" s="137"/>
      <c r="P40" s="52"/>
    </row>
    <row r="41" spans="1:16" s="53" customFormat="1" ht="15.75" customHeight="1">
      <c r="A41" s="68" t="s">
        <v>6</v>
      </c>
      <c r="B41" s="65"/>
      <c r="C41" s="51"/>
      <c r="D41" s="51"/>
      <c r="E41" s="62">
        <f t="shared" si="0"/>
        <v>0</v>
      </c>
      <c r="F41" s="51"/>
      <c r="G41" s="51">
        <v>6.5</v>
      </c>
      <c r="H41" s="51"/>
      <c r="I41" s="224"/>
      <c r="J41" s="51"/>
      <c r="K41" s="51">
        <v>6.5</v>
      </c>
      <c r="L41" s="51"/>
      <c r="M41" s="224"/>
      <c r="N41" s="51"/>
      <c r="O41" s="137">
        <v>5.9</v>
      </c>
      <c r="P41" s="52"/>
    </row>
    <row r="42" spans="1:16" s="53" customFormat="1" ht="15.75" customHeight="1">
      <c r="A42" s="68" t="s">
        <v>8</v>
      </c>
      <c r="B42" s="65">
        <v>135705.74</v>
      </c>
      <c r="C42" s="65">
        <v>0</v>
      </c>
      <c r="D42" s="51"/>
      <c r="E42" s="62">
        <f t="shared" si="0"/>
        <v>135705.74</v>
      </c>
      <c r="F42" s="51"/>
      <c r="G42" s="51">
        <v>250</v>
      </c>
      <c r="H42" s="51"/>
      <c r="I42" s="224"/>
      <c r="J42" s="51"/>
      <c r="K42" s="51">
        <v>220</v>
      </c>
      <c r="L42" s="51"/>
      <c r="M42" s="224"/>
      <c r="N42" s="51"/>
      <c r="O42" s="175">
        <v>214.9</v>
      </c>
      <c r="P42" s="52"/>
    </row>
    <row r="43" spans="1:16" s="53" customFormat="1" ht="15.75" customHeight="1">
      <c r="A43" s="68" t="s">
        <v>0</v>
      </c>
      <c r="B43" s="65">
        <v>6659324.159999999</v>
      </c>
      <c r="C43" s="51"/>
      <c r="D43" s="51"/>
      <c r="E43" s="62">
        <f t="shared" si="0"/>
        <v>6659324.159999999</v>
      </c>
      <c r="F43" s="51"/>
      <c r="G43" s="51">
        <v>800</v>
      </c>
      <c r="H43" s="51"/>
      <c r="I43" s="224"/>
      <c r="J43" s="51"/>
      <c r="K43" s="51">
        <v>595</v>
      </c>
      <c r="L43" s="51"/>
      <c r="M43" s="224"/>
      <c r="N43" s="51"/>
      <c r="O43" s="177">
        <v>623.3</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2700</v>
      </c>
      <c r="H44" s="51"/>
      <c r="I44" s="224"/>
      <c r="J44" s="51"/>
      <c r="K44" s="51">
        <f>K45</f>
        <v>2700</v>
      </c>
      <c r="L44" s="51"/>
      <c r="M44" s="224"/>
      <c r="N44" s="51"/>
      <c r="O44" s="174"/>
      <c r="P44" s="52"/>
    </row>
    <row r="45" spans="1:16" s="53" customFormat="1" ht="15.75" customHeight="1">
      <c r="A45" s="68" t="s">
        <v>70</v>
      </c>
      <c r="B45" s="62">
        <f>SUM(B46:B48)</f>
        <v>20726320.68</v>
      </c>
      <c r="C45" s="62">
        <f>SUM(C46:C48)</f>
        <v>8659.66</v>
      </c>
      <c r="D45" s="62">
        <f>SUM(D46:D48)</f>
        <v>17768000.04</v>
      </c>
      <c r="E45" s="62">
        <f>SUM(E46:E48)</f>
        <v>38502980.38</v>
      </c>
      <c r="F45" s="51"/>
      <c r="G45" s="178">
        <v>2700</v>
      </c>
      <c r="H45" s="51"/>
      <c r="I45" s="224"/>
      <c r="J45" s="51"/>
      <c r="K45" s="51">
        <v>2700</v>
      </c>
      <c r="L45" s="51"/>
      <c r="M45" s="224"/>
      <c r="N45" s="51"/>
      <c r="O45" s="174"/>
      <c r="P45" s="52"/>
    </row>
    <row r="46" spans="1:16" ht="15.75" customHeight="1">
      <c r="A46" s="69" t="s">
        <v>71</v>
      </c>
      <c r="B46" s="64">
        <v>15619318.44</v>
      </c>
      <c r="C46" s="64">
        <v>0</v>
      </c>
      <c r="D46" s="64">
        <v>10990643.6</v>
      </c>
      <c r="E46" s="57">
        <f t="shared" si="0"/>
        <v>26609962.04</v>
      </c>
      <c r="F46" s="50"/>
      <c r="G46" s="74">
        <v>2600</v>
      </c>
      <c r="H46" s="50"/>
      <c r="I46" s="224"/>
      <c r="J46" s="50"/>
      <c r="K46" s="74">
        <v>2600</v>
      </c>
      <c r="L46" s="50"/>
      <c r="M46" s="224"/>
      <c r="N46" s="50"/>
      <c r="O46" s="74">
        <v>112.5</v>
      </c>
      <c r="P46" s="58"/>
    </row>
    <row r="47" spans="1:16" ht="15.75" customHeight="1">
      <c r="A47" s="69" t="s">
        <v>72</v>
      </c>
      <c r="B47" s="64">
        <v>1975396.44</v>
      </c>
      <c r="C47" s="64">
        <v>8659.66</v>
      </c>
      <c r="D47" s="64">
        <v>0</v>
      </c>
      <c r="E47" s="57">
        <f t="shared" si="0"/>
        <v>1984056.0999999999</v>
      </c>
      <c r="F47" s="50"/>
      <c r="G47" s="50"/>
      <c r="H47" s="50"/>
      <c r="I47" s="224"/>
      <c r="J47" s="50"/>
      <c r="K47" s="50"/>
      <c r="L47" s="50"/>
      <c r="M47" s="224"/>
      <c r="N47" s="50"/>
      <c r="O47" s="50"/>
      <c r="P47" s="58"/>
    </row>
    <row r="48" spans="1:16" ht="15.75" customHeight="1">
      <c r="A48" s="69" t="s">
        <v>73</v>
      </c>
      <c r="B48" s="64">
        <v>3131605.8</v>
      </c>
      <c r="C48" s="50"/>
      <c r="D48" s="64">
        <v>6777356.44</v>
      </c>
      <c r="E48" s="57">
        <f t="shared" si="0"/>
        <v>9908962.24</v>
      </c>
      <c r="F48" s="50"/>
      <c r="G48" s="50">
        <v>100</v>
      </c>
      <c r="H48" s="50"/>
      <c r="I48" s="224"/>
      <c r="J48" s="50"/>
      <c r="K48" s="50">
        <v>100</v>
      </c>
      <c r="L48" s="50"/>
      <c r="M48" s="224"/>
      <c r="N48" s="50"/>
      <c r="O48" s="50">
        <v>112.5</v>
      </c>
      <c r="P48" s="58"/>
    </row>
    <row r="49" spans="1:16" s="53" customFormat="1" ht="15.75" customHeight="1">
      <c r="A49" s="68" t="s">
        <v>74</v>
      </c>
      <c r="B49" s="51"/>
      <c r="C49" s="51"/>
      <c r="D49" s="51"/>
      <c r="E49" s="62">
        <f t="shared" si="0"/>
        <v>0</v>
      </c>
      <c r="F49" s="51"/>
      <c r="G49" s="51"/>
      <c r="H49" s="51"/>
      <c r="I49" s="224"/>
      <c r="J49" s="51"/>
      <c r="K49" s="51"/>
      <c r="L49" s="51"/>
      <c r="M49" s="224"/>
      <c r="N49" s="51"/>
      <c r="O49" s="51"/>
      <c r="P49" s="52"/>
    </row>
    <row r="50" spans="1:16" s="53" customFormat="1" ht="15.75" customHeight="1">
      <c r="A50" s="68" t="s">
        <v>75</v>
      </c>
      <c r="B50" s="51"/>
      <c r="C50" s="51"/>
      <c r="D50" s="51"/>
      <c r="E50" s="62">
        <f t="shared" si="0"/>
        <v>0</v>
      </c>
      <c r="F50" s="51"/>
      <c r="G50" s="51"/>
      <c r="H50" s="51"/>
      <c r="I50" s="224"/>
      <c r="J50" s="51"/>
      <c r="K50" s="51"/>
      <c r="L50" s="51"/>
      <c r="M50" s="224"/>
      <c r="N50" s="51"/>
      <c r="O50" s="51"/>
      <c r="P50" s="52"/>
    </row>
    <row r="51" spans="1:16" s="53" customFormat="1" ht="15.75" customHeight="1">
      <c r="A51" s="68" t="s">
        <v>76</v>
      </c>
      <c r="B51" s="51"/>
      <c r="C51" s="51"/>
      <c r="D51" s="51"/>
      <c r="E51" s="62">
        <f t="shared" si="0"/>
        <v>0</v>
      </c>
      <c r="F51" s="51"/>
      <c r="G51" s="51"/>
      <c r="H51" s="51"/>
      <c r="I51" s="224"/>
      <c r="J51" s="51"/>
      <c r="K51" s="51"/>
      <c r="L51" s="51"/>
      <c r="M51" s="224"/>
      <c r="N51" s="51"/>
      <c r="O51" s="51"/>
      <c r="P51" s="52"/>
    </row>
    <row r="52" spans="1:16" s="53" customFormat="1" ht="15.75" customHeight="1">
      <c r="A52" s="67" t="s">
        <v>77</v>
      </c>
      <c r="B52" s="51"/>
      <c r="C52" s="51"/>
      <c r="D52" s="51"/>
      <c r="E52" s="62">
        <f t="shared" si="0"/>
        <v>0</v>
      </c>
      <c r="F52" s="51"/>
      <c r="G52" s="51"/>
      <c r="H52" s="51"/>
      <c r="I52" s="224"/>
      <c r="J52" s="51"/>
      <c r="K52" s="51"/>
      <c r="L52" s="51"/>
      <c r="M52" s="224"/>
      <c r="N52" s="51"/>
      <c r="O52" s="51"/>
      <c r="P52" s="52"/>
    </row>
    <row r="53" spans="1:16" s="53" customFormat="1" ht="15.75" customHeight="1">
      <c r="A53" s="67" t="s">
        <v>78</v>
      </c>
      <c r="B53" s="51"/>
      <c r="C53" s="51"/>
      <c r="D53" s="51"/>
      <c r="E53" s="62">
        <f t="shared" si="0"/>
        <v>0</v>
      </c>
      <c r="F53" s="51"/>
      <c r="G53" s="51">
        <v>110</v>
      </c>
      <c r="H53" s="51"/>
      <c r="I53" s="224"/>
      <c r="J53" s="51"/>
      <c r="K53" s="51">
        <v>110</v>
      </c>
      <c r="L53" s="51"/>
      <c r="M53" s="224"/>
      <c r="N53" s="51"/>
      <c r="O53" s="51"/>
      <c r="P53" s="52"/>
    </row>
    <row r="54" spans="1:16" s="81" customFormat="1" ht="16.5" customHeight="1" thickBot="1">
      <c r="A54" s="82" t="s">
        <v>79</v>
      </c>
      <c r="B54" s="83" t="e">
        <f>B6-B19</f>
        <v>#REF!</v>
      </c>
      <c r="C54" s="83" t="e">
        <f>C6-C19</f>
        <v>#REF!</v>
      </c>
      <c r="D54" s="83" t="e">
        <f>D6-D19</f>
        <v>#REF!</v>
      </c>
      <c r="E54" s="83" t="e">
        <f>E6-E19</f>
        <v>#REF!</v>
      </c>
      <c r="F54" s="84"/>
      <c r="G54" s="84">
        <v>12.8</v>
      </c>
      <c r="H54" s="84"/>
      <c r="I54" s="225"/>
      <c r="J54" s="84"/>
      <c r="K54" s="84">
        <v>12.8</v>
      </c>
      <c r="L54" s="84"/>
      <c r="M54" s="225"/>
      <c r="N54" s="84"/>
      <c r="O54" s="84">
        <f>O6-O19</f>
        <v>464</v>
      </c>
      <c r="P54" s="85"/>
    </row>
    <row r="55" spans="1:16" ht="32.25" customHeight="1">
      <c r="A55" s="215" t="s">
        <v>118</v>
      </c>
      <c r="B55" s="216"/>
      <c r="C55" s="216"/>
      <c r="D55" s="216"/>
      <c r="E55" s="216"/>
      <c r="F55" s="216"/>
      <c r="G55" s="216"/>
      <c r="H55" s="216"/>
      <c r="I55" s="216"/>
      <c r="J55" s="216"/>
      <c r="K55" s="216"/>
      <c r="L55" s="216"/>
      <c r="M55" s="216"/>
      <c r="N55" s="216"/>
      <c r="O55" s="216"/>
      <c r="P55" s="216"/>
    </row>
    <row r="56" spans="1:16" ht="32.25" customHeight="1">
      <c r="A56" s="217" t="s">
        <v>119</v>
      </c>
      <c r="B56" s="218"/>
      <c r="C56" s="218"/>
      <c r="D56" s="218"/>
      <c r="E56" s="218"/>
      <c r="F56" s="218"/>
      <c r="G56" s="218"/>
      <c r="H56" s="218"/>
      <c r="I56" s="218"/>
      <c r="J56" s="218"/>
      <c r="K56" s="218"/>
      <c r="L56" s="218"/>
      <c r="M56" s="218"/>
      <c r="N56" s="218"/>
      <c r="O56" s="218"/>
      <c r="P56" s="218"/>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90" zoomScaleNormal="90" zoomScaleSheetLayoutView="110" zoomScalePageLayoutView="0" workbookViewId="0" topLeftCell="A1">
      <selection activeCell="P7" sqref="P7"/>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4" t="s">
        <v>91</v>
      </c>
      <c r="C1" s="194"/>
      <c r="D1" s="194"/>
      <c r="E1" s="194"/>
      <c r="F1" s="194"/>
      <c r="G1" s="194"/>
      <c r="H1" s="194"/>
      <c r="I1" s="194"/>
      <c r="J1" s="194"/>
      <c r="K1" s="194"/>
      <c r="L1" s="194"/>
      <c r="M1" s="194"/>
      <c r="N1" s="194"/>
      <c r="O1" s="88"/>
    </row>
    <row r="2" spans="2:14" ht="82.5" customHeight="1">
      <c r="B2" s="192" t="s">
        <v>162</v>
      </c>
      <c r="C2" s="192"/>
      <c r="D2" s="192"/>
      <c r="E2" s="192"/>
      <c r="F2" s="192"/>
      <c r="G2" s="192"/>
      <c r="H2" s="192"/>
      <c r="I2" s="192"/>
      <c r="J2" s="192"/>
      <c r="K2" s="192"/>
      <c r="L2" s="192"/>
      <c r="M2" s="192"/>
      <c r="N2" s="192"/>
    </row>
    <row r="3" spans="2:14" ht="19.5" customHeight="1" thickBot="1">
      <c r="B3" s="193" t="s">
        <v>16</v>
      </c>
      <c r="C3" s="193"/>
      <c r="D3" s="193"/>
      <c r="E3" s="193"/>
      <c r="F3" s="193"/>
      <c r="G3" s="193"/>
      <c r="H3" s="193"/>
      <c r="I3" s="193"/>
      <c r="J3" s="193"/>
      <c r="K3" s="193"/>
      <c r="L3" s="193"/>
      <c r="M3" s="193"/>
      <c r="N3" s="193"/>
    </row>
    <row r="4" spans="2:14" s="33" customFormat="1" ht="15" customHeight="1">
      <c r="B4" s="232" t="s">
        <v>26</v>
      </c>
      <c r="C4" s="229" t="s">
        <v>27</v>
      </c>
      <c r="D4" s="230"/>
      <c r="E4" s="230"/>
      <c r="F4" s="231"/>
      <c r="G4" s="229" t="s">
        <v>113</v>
      </c>
      <c r="H4" s="230"/>
      <c r="I4" s="230"/>
      <c r="J4" s="231"/>
      <c r="K4" s="229" t="s">
        <v>28</v>
      </c>
      <c r="L4" s="230"/>
      <c r="M4" s="230"/>
      <c r="N4" s="231"/>
    </row>
    <row r="5" spans="2:14" s="33" customFormat="1" ht="15" customHeight="1">
      <c r="B5" s="233"/>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98741.3</v>
      </c>
      <c r="H6" s="121">
        <v>101660</v>
      </c>
      <c r="I6" s="121">
        <v>99798.1</v>
      </c>
      <c r="J6" s="119">
        <v>101374</v>
      </c>
      <c r="K6" s="120">
        <v>98741.3</v>
      </c>
      <c r="L6" s="121">
        <v>101660</v>
      </c>
      <c r="M6" s="121">
        <v>99798.1</v>
      </c>
      <c r="N6" s="119">
        <v>101374</v>
      </c>
    </row>
    <row r="7" spans="2:14" ht="29.25" customHeight="1">
      <c r="B7" s="118" t="s">
        <v>30</v>
      </c>
      <c r="C7" s="34"/>
      <c r="D7" s="116"/>
      <c r="E7" s="116"/>
      <c r="F7" s="117"/>
      <c r="G7" s="120">
        <v>0</v>
      </c>
      <c r="H7" s="121">
        <v>1250</v>
      </c>
      <c r="I7" s="121">
        <v>18256.7</v>
      </c>
      <c r="J7" s="119">
        <v>0</v>
      </c>
      <c r="K7" s="120">
        <v>0</v>
      </c>
      <c r="L7" s="121">
        <v>1250</v>
      </c>
      <c r="M7" s="121">
        <v>18256.7</v>
      </c>
      <c r="N7" s="119">
        <v>0</v>
      </c>
    </row>
    <row r="8" spans="2:14" ht="29.25" customHeight="1">
      <c r="B8" s="118" t="s">
        <v>31</v>
      </c>
      <c r="C8" s="34"/>
      <c r="D8" s="116"/>
      <c r="E8" s="116"/>
      <c r="F8" s="117"/>
      <c r="G8" s="120">
        <v>0</v>
      </c>
      <c r="H8" s="121">
        <v>31625</v>
      </c>
      <c r="I8" s="121">
        <v>0</v>
      </c>
      <c r="J8" s="119">
        <v>32875</v>
      </c>
      <c r="K8" s="120">
        <v>0</v>
      </c>
      <c r="L8" s="121">
        <v>31625</v>
      </c>
      <c r="M8" s="121">
        <v>0</v>
      </c>
      <c r="N8" s="119">
        <v>32875</v>
      </c>
    </row>
    <row r="9" spans="2:14" s="32" customFormat="1" ht="29.25" customHeight="1" thickBot="1">
      <c r="B9" s="99" t="s">
        <v>15</v>
      </c>
      <c r="C9" s="35"/>
      <c r="D9" s="98"/>
      <c r="E9" s="98"/>
      <c r="F9" s="36"/>
      <c r="G9" s="122">
        <f>G6+G7</f>
        <v>98741.3</v>
      </c>
      <c r="H9" s="123">
        <f aca="true" t="shared" si="0" ref="H9:N9">H6+H7+H8</f>
        <v>134535</v>
      </c>
      <c r="I9" s="123">
        <f t="shared" si="0"/>
        <v>118054.8</v>
      </c>
      <c r="J9" s="124">
        <f t="shared" si="0"/>
        <v>134249</v>
      </c>
      <c r="K9" s="122">
        <f t="shared" si="0"/>
        <v>98741.3</v>
      </c>
      <c r="L9" s="123">
        <f t="shared" si="0"/>
        <v>134535</v>
      </c>
      <c r="M9" s="123">
        <f t="shared" si="0"/>
        <v>118054.8</v>
      </c>
      <c r="N9" s="124">
        <f t="shared" si="0"/>
        <v>134249</v>
      </c>
    </row>
    <row r="10" spans="2:14" ht="76.5" customHeight="1">
      <c r="B10" s="234" t="s">
        <v>115</v>
      </c>
      <c r="C10" s="235"/>
      <c r="D10" s="235"/>
      <c r="E10" s="235"/>
      <c r="F10" s="235"/>
      <c r="G10" s="235"/>
      <c r="H10" s="235"/>
      <c r="I10" s="235"/>
      <c r="J10" s="235"/>
      <c r="K10" s="235"/>
      <c r="L10" s="235"/>
      <c r="M10" s="235"/>
      <c r="N10" s="235"/>
    </row>
    <row r="11" spans="2:14" ht="60" customHeight="1">
      <c r="B11" s="227" t="s">
        <v>114</v>
      </c>
      <c r="C11" s="228"/>
      <c r="D11" s="228"/>
      <c r="E11" s="228"/>
      <c r="F11" s="228"/>
      <c r="G11" s="228"/>
      <c r="H11" s="228"/>
      <c r="I11" s="228"/>
      <c r="J11" s="228"/>
      <c r="K11" s="228"/>
      <c r="L11" s="228"/>
      <c r="M11" s="228"/>
      <c r="N11" s="228"/>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D10" sqref="D10"/>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4" t="s">
        <v>92</v>
      </c>
      <c r="C1" s="194"/>
      <c r="D1" s="194"/>
      <c r="E1" s="194"/>
      <c r="F1" s="88"/>
    </row>
    <row r="2" spans="2:5" ht="81" customHeight="1">
      <c r="B2" s="192" t="s">
        <v>173</v>
      </c>
      <c r="C2" s="192"/>
      <c r="D2" s="192"/>
      <c r="E2" s="192"/>
    </row>
    <row r="3" spans="2:5" ht="11.25" customHeight="1" thickBot="1">
      <c r="B3" s="193" t="s">
        <v>16</v>
      </c>
      <c r="C3" s="193"/>
      <c r="D3" s="193"/>
      <c r="E3" s="193"/>
    </row>
    <row r="4" spans="2:5" s="33" customFormat="1" ht="25.5">
      <c r="B4" s="5" t="s">
        <v>26</v>
      </c>
      <c r="C4" s="95" t="s">
        <v>27</v>
      </c>
      <c r="D4" s="95" t="s">
        <v>113</v>
      </c>
      <c r="E4" s="96" t="s">
        <v>28</v>
      </c>
    </row>
    <row r="5" spans="2:5" ht="35.25" customHeight="1">
      <c r="B5" s="125" t="s">
        <v>32</v>
      </c>
      <c r="C5" s="121"/>
      <c r="D5" s="121">
        <v>25656.89</v>
      </c>
      <c r="E5" s="121">
        <v>25656.89</v>
      </c>
    </row>
    <row r="6" spans="2:5" ht="35.25" customHeight="1">
      <c r="B6" s="125" t="s">
        <v>33</v>
      </c>
      <c r="C6" s="121">
        <v>22223.11</v>
      </c>
      <c r="D6" s="121"/>
      <c r="E6" s="121">
        <v>22223.11</v>
      </c>
    </row>
    <row r="7" spans="2:5" s="32" customFormat="1" ht="35.25" customHeight="1" thickBot="1">
      <c r="B7" s="126" t="s">
        <v>15</v>
      </c>
      <c r="C7" s="123">
        <f>C6</f>
        <v>22223.11</v>
      </c>
      <c r="D7" s="123">
        <f>D5+D6</f>
        <v>25656.89</v>
      </c>
      <c r="E7" s="124">
        <f>E5+E6</f>
        <v>47880</v>
      </c>
    </row>
    <row r="8" spans="2:5" s="32" customFormat="1" ht="71.25" customHeight="1">
      <c r="B8" s="236" t="s">
        <v>116</v>
      </c>
      <c r="C8" s="236"/>
      <c r="D8" s="236"/>
      <c r="E8" s="236"/>
    </row>
    <row r="9" spans="2:5" ht="58.5" customHeight="1">
      <c r="B9" s="227" t="s">
        <v>114</v>
      </c>
      <c r="C9" s="228"/>
      <c r="D9" s="228"/>
      <c r="E9" s="228"/>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2" sqref="G2"/>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4" t="s">
        <v>93</v>
      </c>
      <c r="C1" s="194"/>
      <c r="D1" s="194"/>
      <c r="E1" s="88"/>
    </row>
    <row r="2" spans="2:7" s="10" customFormat="1" ht="78.75" customHeight="1" thickBot="1">
      <c r="B2" s="237" t="s">
        <v>163</v>
      </c>
      <c r="C2" s="237"/>
      <c r="D2" s="237"/>
      <c r="F2" s="41"/>
      <c r="G2" s="41"/>
    </row>
    <row r="3" spans="2:4" s="42" customFormat="1" ht="31.5" customHeight="1">
      <c r="B3" s="127" t="s">
        <v>17</v>
      </c>
      <c r="C3" s="128" t="s">
        <v>35</v>
      </c>
      <c r="D3" s="129" t="s">
        <v>34</v>
      </c>
    </row>
    <row r="4" spans="1:49" s="40" customFormat="1" ht="18">
      <c r="A4" s="38"/>
      <c r="B4" s="130" t="s">
        <v>133</v>
      </c>
      <c r="C4" s="131" t="s">
        <v>134</v>
      </c>
      <c r="D4" s="132" t="s">
        <v>135</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136</v>
      </c>
      <c r="C5" s="131" t="s">
        <v>137</v>
      </c>
      <c r="D5" s="132" t="s">
        <v>138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3.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5" t="s">
        <v>105</v>
      </c>
      <c r="C27" s="195"/>
      <c r="D27" s="195"/>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თეო</cp:lastModifiedBy>
  <cp:lastPrinted>2014-11-19T07:42:44Z</cp:lastPrinted>
  <dcterms:created xsi:type="dcterms:W3CDTF">2009-04-27T08:15:56Z</dcterms:created>
  <dcterms:modified xsi:type="dcterms:W3CDTF">2018-01-31T05:16:49Z</dcterms:modified>
  <cp:category/>
  <cp:version/>
  <cp:contentType/>
  <cp:contentStatus/>
</cp:coreProperties>
</file>