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1840" windowHeight="11865" tabRatio="806" activeTab="11"/>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<sst xmlns="http://schemas.openxmlformats.org/spreadsheetml/2006/main" count="222" uniqueCount="170">
  <si>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</si>
  <si>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</si>
  <si>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</si>
  <si>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</si>
  <si>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</si>
  <si>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</si>
  <si>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</si>
  <si>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</si>
  <si>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</si>
  <si>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</si>
  <si>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</si>
  <si>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</si>
  <si>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</si>
  <si>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</si>
  <si>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</si>
  <si>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</si>
  <si>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</si>
  <si>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</si>
  <si>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</si>
  <si>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</si>
  <si>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</si>
  <si>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</si>
  <si>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</si>
  <si>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</si>
  <si>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</si>
  <si>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</si>
  <si>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</si>
  <si>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</si>
  <si>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</si>
  <si>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</si>
  <si>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</si>
  <si>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</si>
  <si>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</si>
  <si>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</si>
  <si>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</si>
  <si>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</si>
  <si>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</si>
  <si>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</si>
  <si>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</si>
  <si>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</si>
  <si>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</si>
  <si>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</si>
  <si>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</si>
  <si>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</si>
  <si>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</si>
  <si>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</si>
  <si>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</si>
  <si>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</si>
  <si>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</si>
  <si>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</si>
  <si>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</si>
  <si>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</si>
  <si>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</si>
  <si>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</si>
  <si>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</si>
  <si>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</si>
  <si>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</si>
  <si>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</si>
  <si>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</si>
  <si>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</si>
  <si>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</si>
  <si>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</si>
  <si>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</si>
  <si>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</si>
  <si>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</si>
  <si>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</si>
  <si>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</si>
  <si>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</si>
  <si>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</si>
  <si>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</si>
  <si>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</si>
  <si>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</si>
  <si>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</si>
  <si>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</si>
  <si>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</si>
  <si>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</si>
  <si>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</si>
  <si>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</si>
  <si>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</si>
  <si>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</si>
  <si>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</si>
  <si>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</si>
  <si>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</si>
  <si>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</si>
  <si>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</si>
  <si>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</si>
  <si>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</si>
  <si>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</si>
  <si>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</si>
  <si>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</si>
  <si>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</si>
  <si>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</si>
  <si>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</si>
  <si>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</si>
  <si>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</si>
  <si>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</si>
  <si>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</si>
  <si>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</si>
  <si>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</si>
  <si>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</si>
  <si>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</si>
  <si>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</si>
  <si>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</si>
  <si>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</si>
  <si>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</si>
  <si>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</si>
  <si>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</si>
  <si>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</si>
  <si>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</si>
  <si>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</si>
  <si>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</si>
  <si>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</si>
  <si>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</si>
  <si>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</si>
  <si>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</si>
  <si>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</si>
  <si>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</si>
  <si>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</si>
  <si>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</si>
  <si>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</si>
  <si>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</si>
  <si>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</si>
  <si>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</si>
  <si>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</si>
  <si>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</si>
  <si>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</si>
  <si>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01.01.2016-დან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</si>
  <si>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01.01.2016-დან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</si>
  <si>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31.12.2016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</si>
  <si>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1.12.2016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</si>
  <si>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1.12.2016</t>
    </r>
    <r>
      <rPr>
        <b/>
        <sz val="14"/>
        <color indexed="8"/>
        <rFont val="Calibri"/>
        <family val="2"/>
      </rPr>
      <t xml:space="preserve"> მდგომარეობით</t>
    </r>
  </si>
  <si>
    <t>2016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</si>
  <si>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31.12.2016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</si>
  <si>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1.12.2016 </t>
    </r>
    <r>
      <rPr>
        <b/>
        <sz val="14"/>
        <color indexed="8"/>
        <rFont val="Calibri"/>
        <family val="2"/>
      </rPr>
      <t>მდგომარეობით</t>
    </r>
  </si>
  <si>
    <r>
      <t xml:space="preserve">ინფორმაცია 2016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.12.2016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</si>
  <si>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2016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31.12.2016</t>
    </r>
    <r>
      <rPr>
        <b/>
        <sz val="14"/>
        <color indexed="8"/>
        <rFont val="Calibri"/>
        <family val="2"/>
      </rPr>
      <t xml:space="preserve">მდგომარეობით
</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</si>
  <si>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</si>
  <si>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</si>
  <si>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</si>
  <si>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</si>
  <si>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</si>
  <si>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</si>
  <si>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</si>
  <si>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30</t>
    </r>
    <r>
      <rPr>
        <b/>
        <i/>
        <u val="single"/>
        <sz val="12"/>
        <color indexed="8"/>
        <rFont val="Calibri"/>
        <family val="2"/>
      </rPr>
      <t xml:space="preserve">.12.2016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</si>
  <si>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31.12.2016-ის მდგომარეობით</t>
    </r>
    <r>
      <rPr>
        <b/>
        <sz val="14"/>
        <color indexed="10"/>
        <rFont val="Calibri"/>
        <family val="2"/>
      </rPr>
      <t xml:space="preserve">
</t>
    </r>
  </si>
  <si>
    <r>
      <t xml:space="preserve"> </t>
    </r>
    <r>
      <rPr>
        <b/>
        <sz val="14"/>
        <rFont val="Calibri"/>
        <family val="2"/>
      </rPr>
      <t xml:space="preserve">2016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31.12.2016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</si>
  <si>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2016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01.01.2016-01.01.2017-მდე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</si>
  <si>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31.12.2016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</si>
  <si>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31.12.2016მდგომარეობით  </t>
  </si>
  <si>
    <t>FXF 828</t>
  </si>
  <si>
    <t>Kia-Picanto KNABE511ACT261264</t>
  </si>
  <si>
    <t xml:space="preserve"> 2012 წელი </t>
  </si>
  <si>
    <t>FXF 212</t>
  </si>
  <si>
    <t xml:space="preserve">  HYUNDAI iX35</t>
  </si>
  <si>
    <t>2012 წელი</t>
  </si>
  <si>
    <t>სსიპ საქართველოს ნოტარიუსთა პალატის ადმინისტრაციული შენობა</t>
  </si>
  <si>
    <t>სსიპ საქართველოს ნოტარიუსთა პალატის არქივის შენობა</t>
  </si>
  <si>
    <t>დაბა ქედა შენობა ნაგებობა</t>
  </si>
  <si>
    <t>ბაღდათი შენობა ნაგებობა</t>
  </si>
  <si>
    <t>2016 წლის განმავლობაში სატელეფონო საუბრებზე  გაწეული სატელეკომუნიკაციო  ხარჯები ჯამურად</t>
  </si>
  <si>
    <t>არ განხორციელებულა</t>
  </si>
  <si>
    <t>არ გაცემულა</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</si>
  <si>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31.</t>
    </r>
    <r>
      <rPr>
        <b/>
        <u val="single"/>
        <sz val="14"/>
        <color indexed="8"/>
        <rFont val="Calibri"/>
        <family val="2"/>
      </rPr>
      <t>12.2016</t>
    </r>
    <r>
      <rPr>
        <b/>
        <sz val="14"/>
        <color indexed="8"/>
        <rFont val="Calibri"/>
        <family val="2"/>
      </rPr>
      <t xml:space="preserve"> მდგომარეობით
</t>
    </r>
    <r>
      <rPr>
        <b/>
        <sz val="14"/>
        <color indexed="10"/>
        <rFont val="Calibri"/>
        <family val="2"/>
      </rPr>
      <t>არ განხორციელებულა</t>
    </r>
  </si>
  <si>
    <t>2016  წლის განმავლობაში მოხმარებული საწვავის ხარჯი</t>
  </si>
  <si>
    <t>23 949 ლარი</t>
  </si>
  <si>
    <t>6 571,25 ლარი</t>
  </si>
  <si>
    <t>1 124 628</t>
  </si>
  <si>
    <t>286 739.25</t>
  </si>
  <si>
    <t>5 476.04</t>
  </si>
  <si>
    <t>2 109.45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</si>
</sst>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2">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8"/>
      <color indexed="8"/>
      <name val="Sylfaen"/>
      <family val="1"/>
    </font>
    <font>
      <b/>
      <sz val="9"/>
      <color indexed="8"/>
      <name val="Calibri"/>
      <family val="2"/>
    </font>
    <font>
      <b/>
      <sz val="9"/>
      <color indexed="8"/>
      <name val="Sylfaen"/>
      <family val="1"/>
    </font>
    <font>
      <sz val="9"/>
      <color indexed="8"/>
      <name val="Sylfae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60">
    <xf numFmtId="0" fontId="0" fillId="0" borderId="0" xfId="0" applyFont="1" applyAlignment="1">
      <alignment/>
    </xf>
    <xf numFmtId="0" fontId="87" fillId="0" borderId="0" xfId="0" applyFont="1" applyFill="1" applyAlignment="1" applyProtection="1">
      <alignment/>
      <protection/>
    </xf>
    <xf numFmtId="0" fontId="87" fillId="33" borderId="0" xfId="0" applyFont="1" applyFill="1" applyAlignment="1" applyProtection="1">
      <alignment/>
      <protection/>
    </xf>
    <xf numFmtId="0" fontId="88" fillId="0" borderId="0" xfId="0" applyFont="1" applyFill="1" applyAlignment="1" applyProtection="1">
      <alignment/>
      <protection/>
    </xf>
    <xf numFmtId="0" fontId="89" fillId="0" borderId="0" xfId="0" applyFont="1" applyFill="1" applyAlignment="1" applyProtection="1">
      <alignment/>
      <protection/>
    </xf>
    <xf numFmtId="0" fontId="90" fillId="33" borderId="10"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0" fillId="0" borderId="0" xfId="0" applyAlignment="1">
      <alignment wrapText="1"/>
    </xf>
    <xf numFmtId="0" fontId="85" fillId="33" borderId="0" xfId="0" applyFont="1" applyFill="1" applyAlignment="1">
      <alignment horizontal="center" vertical="center" wrapText="1"/>
    </xf>
    <xf numFmtId="0" fontId="85" fillId="33" borderId="0" xfId="0" applyFont="1" applyFill="1" applyAlignment="1">
      <alignment wrapText="1"/>
    </xf>
    <xf numFmtId="0" fontId="87" fillId="0" borderId="0" xfId="0" applyFont="1" applyFill="1" applyAlignment="1">
      <alignment/>
    </xf>
    <xf numFmtId="0" fontId="87" fillId="33" borderId="0" xfId="0" applyFont="1" applyFill="1" applyAlignment="1">
      <alignment/>
    </xf>
    <xf numFmtId="0" fontId="87" fillId="0" borderId="12" xfId="0" applyFont="1" applyFill="1" applyBorder="1" applyAlignment="1">
      <alignment horizontal="center"/>
    </xf>
    <xf numFmtId="0" fontId="87" fillId="0" borderId="13" xfId="0" applyFont="1" applyFill="1" applyBorder="1" applyAlignment="1">
      <alignment vertical="center" wrapText="1"/>
    </xf>
    <xf numFmtId="0" fontId="87" fillId="0" borderId="13" xfId="0" applyFont="1" applyFill="1" applyBorder="1" applyAlignment="1">
      <alignment horizontal="center" vertical="center" wrapText="1"/>
    </xf>
    <xf numFmtId="179" fontId="87" fillId="0" borderId="13" xfId="42" applyNumberFormat="1" applyFont="1" applyFill="1" applyBorder="1" applyAlignment="1">
      <alignment horizontal="center" vertical="center" wrapText="1"/>
    </xf>
    <xf numFmtId="179" fontId="91" fillId="0" borderId="14" xfId="42" applyNumberFormat="1" applyFont="1" applyFill="1" applyBorder="1" applyAlignment="1">
      <alignment horizontal="center" vertical="center" wrapText="1"/>
    </xf>
    <xf numFmtId="0" fontId="87" fillId="0" borderId="12" xfId="0" applyFont="1" applyFill="1" applyBorder="1" applyAlignment="1">
      <alignment/>
    </xf>
    <xf numFmtId="0" fontId="87" fillId="0" borderId="13" xfId="0" applyFont="1" applyFill="1" applyBorder="1" applyAlignment="1">
      <alignment/>
    </xf>
    <xf numFmtId="0" fontId="87" fillId="0" borderId="13" xfId="0" applyFont="1" applyFill="1" applyBorder="1" applyAlignment="1">
      <alignment horizontal="center" vertical="center"/>
    </xf>
    <xf numFmtId="179" fontId="87" fillId="0" borderId="13" xfId="42" applyNumberFormat="1" applyFont="1" applyFill="1" applyBorder="1" applyAlignment="1">
      <alignment horizontal="center" vertical="center"/>
    </xf>
    <xf numFmtId="0" fontId="87" fillId="0" borderId="14" xfId="0" applyFont="1" applyFill="1" applyBorder="1" applyAlignment="1">
      <alignment horizontal="center" vertical="center"/>
    </xf>
    <xf numFmtId="0" fontId="90" fillId="33" borderId="15" xfId="0" applyFont="1" applyFill="1" applyBorder="1" applyAlignment="1">
      <alignment/>
    </xf>
    <xf numFmtId="179" fontId="90" fillId="33" borderId="16" xfId="42" applyNumberFormat="1" applyFont="1" applyFill="1" applyBorder="1" applyAlignment="1">
      <alignment horizontal="center" vertical="center"/>
    </xf>
    <xf numFmtId="179" fontId="90" fillId="33" borderId="17" xfId="42" applyNumberFormat="1" applyFont="1" applyFill="1" applyBorder="1" applyAlignment="1">
      <alignment horizontal="center" vertical="center"/>
    </xf>
    <xf numFmtId="0" fontId="90" fillId="33" borderId="0" xfId="0" applyFont="1" applyFill="1" applyAlignment="1">
      <alignment/>
    </xf>
    <xf numFmtId="0" fontId="87" fillId="0" borderId="0" xfId="0" applyFont="1" applyFill="1" applyAlignment="1">
      <alignment horizontal="center" vertical="center"/>
    </xf>
    <xf numFmtId="179" fontId="87" fillId="0" borderId="0" xfId="42" applyNumberFormat="1" applyFont="1" applyFill="1" applyAlignment="1">
      <alignment horizontal="center" vertical="center"/>
    </xf>
    <xf numFmtId="0" fontId="87" fillId="0" borderId="0" xfId="0" applyFont="1" applyAlignment="1">
      <alignment wrapText="1"/>
    </xf>
    <xf numFmtId="0" fontId="5" fillId="0" borderId="0" xfId="0" applyFont="1" applyFill="1" applyBorder="1" applyAlignment="1" applyProtection="1">
      <alignment vertical="center" wrapText="1"/>
      <protection/>
    </xf>
    <xf numFmtId="0" fontId="87" fillId="0" borderId="15" xfId="0" applyFont="1" applyBorder="1" applyAlignment="1">
      <alignment wrapText="1"/>
    </xf>
    <xf numFmtId="0" fontId="87" fillId="0" borderId="17" xfId="0" applyFont="1" applyBorder="1" applyAlignment="1">
      <alignment wrapText="1"/>
    </xf>
    <xf numFmtId="0" fontId="90" fillId="33" borderId="0" xfId="0" applyFont="1" applyFill="1" applyAlignment="1">
      <alignment wrapText="1"/>
    </xf>
    <xf numFmtId="0" fontId="87" fillId="33" borderId="0" xfId="0" applyFont="1" applyFill="1" applyAlignment="1">
      <alignment wrapText="1"/>
    </xf>
    <xf numFmtId="0" fontId="87" fillId="0" borderId="12" xfId="0" applyFont="1" applyBorder="1" applyAlignment="1">
      <alignment horizontal="left" vertical="center" wrapText="1"/>
    </xf>
    <xf numFmtId="0" fontId="90" fillId="33" borderId="15" xfId="0" applyFont="1" applyFill="1" applyBorder="1" applyAlignment="1">
      <alignment horizontal="left" vertical="center" wrapText="1" indent="2"/>
    </xf>
    <xf numFmtId="0" fontId="90"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7" fillId="0" borderId="0" xfId="0" applyFont="1" applyAlignment="1">
      <alignment/>
    </xf>
    <xf numFmtId="0" fontId="11" fillId="34" borderId="13" xfId="0" applyFont="1" applyFill="1" applyBorder="1" applyAlignment="1">
      <alignment horizontal="left" vertical="center"/>
    </xf>
    <xf numFmtId="0" fontId="87" fillId="34" borderId="0" xfId="0" applyFont="1" applyFill="1" applyAlignment="1">
      <alignment/>
    </xf>
    <xf numFmtId="0" fontId="87" fillId="0" borderId="0" xfId="0" applyFont="1" applyFill="1" applyAlignment="1">
      <alignment/>
    </xf>
    <xf numFmtId="0" fontId="90" fillId="33" borderId="0" xfId="0" applyFont="1" applyFill="1" applyAlignment="1">
      <alignment horizontal="center" vertical="center"/>
    </xf>
    <xf numFmtId="0" fontId="87" fillId="33" borderId="0" xfId="0" applyFont="1" applyFill="1" applyAlignment="1">
      <alignment horizontal="center" vertical="center"/>
    </xf>
    <xf numFmtId="0" fontId="87"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2" fillId="0" borderId="0" xfId="0" applyFont="1" applyFill="1" applyBorder="1" applyAlignment="1">
      <alignment/>
    </xf>
    <xf numFmtId="0" fontId="93"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2" fillId="0" borderId="13" xfId="0" applyFont="1" applyFill="1" applyBorder="1" applyAlignment="1">
      <alignment/>
    </xf>
    <xf numFmtId="0" fontId="94" fillId="0" borderId="13" xfId="0" applyFont="1" applyFill="1" applyBorder="1" applyAlignment="1">
      <alignment/>
    </xf>
    <xf numFmtId="0" fontId="94" fillId="0" borderId="14" xfId="0" applyFont="1" applyFill="1" applyBorder="1" applyAlignment="1">
      <alignment/>
    </xf>
    <xf numFmtId="0" fontId="94" fillId="0" borderId="0" xfId="0" applyFont="1" applyFill="1" applyBorder="1" applyAlignment="1">
      <alignment/>
    </xf>
    <xf numFmtId="0" fontId="94"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2"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2" fillId="0" borderId="14" xfId="0" applyFont="1" applyFill="1" applyBorder="1" applyAlignment="1">
      <alignment/>
    </xf>
    <xf numFmtId="0" fontId="92"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6" fillId="0" borderId="12" xfId="55" applyFont="1" applyFill="1" applyBorder="1" applyAlignment="1" applyProtection="1">
      <alignment horizontal="left" vertical="center" wrapText="1" indent="5"/>
      <protection/>
    </xf>
    <xf numFmtId="179" fontId="97" fillId="0" borderId="13" xfId="42" applyNumberFormat="1" applyFont="1" applyFill="1" applyBorder="1" applyAlignment="1">
      <alignment horizontal="right"/>
    </xf>
    <xf numFmtId="179" fontId="93" fillId="0" borderId="13" xfId="42" applyNumberFormat="1" applyFont="1" applyFill="1" applyBorder="1" applyAlignment="1">
      <alignment horizontal="right"/>
    </xf>
    <xf numFmtId="171" fontId="94"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2" fillId="0" borderId="13" xfId="0" applyNumberFormat="1" applyFont="1" applyFill="1" applyBorder="1" applyAlignment="1">
      <alignment/>
    </xf>
    <xf numFmtId="171" fontId="92" fillId="0" borderId="13" xfId="0" applyNumberFormat="1" applyFont="1" applyFill="1" applyBorder="1" applyAlignment="1">
      <alignment/>
    </xf>
    <xf numFmtId="171" fontId="92" fillId="0" borderId="13" xfId="0" applyNumberFormat="1" applyFont="1" applyFill="1" applyBorder="1" applyAlignment="1">
      <alignment horizontal="center" vertical="center"/>
    </xf>
    <xf numFmtId="43" fontId="92" fillId="0" borderId="13" xfId="42" applyNumberFormat="1" applyFont="1" applyFill="1" applyBorder="1" applyAlignment="1">
      <alignment horizontal="center" vertical="center"/>
    </xf>
    <xf numFmtId="179" fontId="92"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4"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4" fillId="33" borderId="13" xfId="0" applyFont="1" applyFill="1" applyBorder="1" applyAlignment="1">
      <alignment/>
    </xf>
    <xf numFmtId="0" fontId="94" fillId="33" borderId="14" xfId="0" applyFont="1" applyFill="1" applyBorder="1" applyAlignment="1">
      <alignment/>
    </xf>
    <xf numFmtId="0" fontId="94"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4" fillId="33" borderId="16" xfId="0" applyFont="1" applyFill="1" applyBorder="1" applyAlignment="1">
      <alignment/>
    </xf>
    <xf numFmtId="0" fontId="94" fillId="33" borderId="17" xfId="0" applyFont="1" applyFill="1" applyBorder="1" applyAlignment="1">
      <alignment/>
    </xf>
    <xf numFmtId="0" fontId="2" fillId="0" borderId="12" xfId="0" applyFont="1" applyFill="1" applyBorder="1" applyAlignment="1" quotePrefix="1">
      <alignment horizontal="center" vertical="center" wrapText="1"/>
    </xf>
    <xf numFmtId="0" fontId="98" fillId="0" borderId="0" xfId="0" applyFont="1" applyFill="1" applyAlignment="1" applyProtection="1">
      <alignment/>
      <protection/>
    </xf>
    <xf numFmtId="0" fontId="98"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9" fillId="33" borderId="13"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9" fillId="33" borderId="14" xfId="0" applyFont="1" applyFill="1" applyBorder="1" applyAlignment="1">
      <alignment horizontal="center" vertical="center" wrapText="1"/>
    </xf>
    <xf numFmtId="0" fontId="90" fillId="33" borderId="16" xfId="0" applyFont="1" applyFill="1" applyBorder="1" applyAlignment="1">
      <alignment horizontal="left" vertical="center" wrapText="1" indent="2"/>
    </xf>
    <xf numFmtId="0" fontId="90" fillId="33" borderId="19" xfId="0" applyFont="1" applyFill="1" applyBorder="1" applyAlignment="1">
      <alignment horizontal="left" vertical="center" wrapText="1" indent="2"/>
    </xf>
    <xf numFmtId="0" fontId="99" fillId="33" borderId="12" xfId="0" applyFont="1" applyFill="1" applyBorder="1" applyAlignment="1">
      <alignment horizontal="center" vertical="center" wrapText="1"/>
    </xf>
    <xf numFmtId="0" fontId="100" fillId="0" borderId="13" xfId="0" applyFont="1" applyFill="1" applyBorder="1" applyAlignment="1">
      <alignment/>
    </xf>
    <xf numFmtId="0" fontId="28" fillId="33" borderId="18" xfId="0" applyFont="1" applyFill="1" applyBorder="1" applyAlignment="1">
      <alignment horizontal="center" vertical="center" wrapText="1"/>
    </xf>
    <xf numFmtId="172" fontId="28" fillId="33" borderId="18" xfId="42" applyNumberFormat="1"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0" fontId="29" fillId="0" borderId="13" xfId="0" applyFont="1" applyFill="1" applyBorder="1" applyAlignment="1" quotePrefix="1">
      <alignment horizontal="center" vertical="center" wrapText="1"/>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29" fillId="0" borderId="13" xfId="0" applyFont="1" applyFill="1" applyBorder="1" applyAlignment="1" applyProtection="1">
      <alignment horizontal="left" vertical="center" wrapText="1" indent="1"/>
      <protection/>
    </xf>
    <xf numFmtId="172" fontId="31" fillId="0" borderId="13" xfId="42" applyNumberFormat="1" applyFont="1" applyFill="1" applyBorder="1" applyAlignment="1">
      <alignment horizontal="center" wrapText="1"/>
    </xf>
    <xf numFmtId="172" fontId="31" fillId="0" borderId="14" xfId="42" applyNumberFormat="1" applyFont="1" applyFill="1" applyBorder="1" applyAlignment="1">
      <alignment horizontal="center" wrapText="1"/>
    </xf>
    <xf numFmtId="0" fontId="32" fillId="0" borderId="13" xfId="0" applyFont="1" applyFill="1" applyBorder="1" applyAlignment="1" applyProtection="1">
      <alignment horizontal="left" vertical="center" wrapText="1" indent="2"/>
      <protection/>
    </xf>
    <xf numFmtId="0" fontId="33" fillId="0" borderId="13" xfId="0" applyFont="1" applyFill="1" applyBorder="1" applyAlignment="1" applyProtection="1">
      <alignment horizontal="left" vertical="center" wrapText="1" indent="2"/>
      <protection/>
    </xf>
    <xf numFmtId="0" fontId="29" fillId="0" borderId="16" xfId="0" applyFont="1" applyFill="1" applyBorder="1" applyAlignment="1" applyProtection="1">
      <alignment horizontal="left" vertical="center" wrapText="1" indent="1"/>
      <protection/>
    </xf>
    <xf numFmtId="172" fontId="31" fillId="0" borderId="16" xfId="42" applyNumberFormat="1" applyFont="1" applyFill="1" applyBorder="1" applyAlignment="1">
      <alignment horizontal="center" wrapText="1"/>
    </xf>
    <xf numFmtId="172" fontId="31" fillId="0" borderId="17" xfId="42" applyNumberFormat="1" applyFont="1" applyFill="1" applyBorder="1" applyAlignment="1">
      <alignment horizontal="center" wrapText="1"/>
    </xf>
    <xf numFmtId="0" fontId="101" fillId="0" borderId="13" xfId="0" applyFont="1" applyBorder="1" applyAlignment="1">
      <alignment horizontal="left" vertical="center" wrapText="1"/>
    </xf>
    <xf numFmtId="0" fontId="101" fillId="0" borderId="14" xfId="0" applyFont="1" applyBorder="1" applyAlignment="1">
      <alignment wrapText="1"/>
    </xf>
    <xf numFmtId="0" fontId="90" fillId="0" borderId="20" xfId="0" applyFont="1" applyBorder="1" applyAlignment="1">
      <alignment horizontal="left" vertical="center" wrapText="1"/>
    </xf>
    <xf numFmtId="0" fontId="89" fillId="0" borderId="14" xfId="0" applyFont="1" applyBorder="1" applyAlignment="1">
      <alignment wrapText="1"/>
    </xf>
    <xf numFmtId="0" fontId="89" fillId="0" borderId="12" xfId="0" applyFont="1" applyBorder="1" applyAlignment="1">
      <alignment wrapText="1"/>
    </xf>
    <xf numFmtId="0" fontId="89" fillId="0" borderId="13" xfId="0" applyFont="1" applyBorder="1" applyAlignment="1">
      <alignment wrapText="1"/>
    </xf>
    <xf numFmtId="0" fontId="102" fillId="33" borderId="15" xfId="0" applyFont="1" applyFill="1" applyBorder="1" applyAlignment="1">
      <alignment wrapText="1"/>
    </xf>
    <xf numFmtId="0" fontId="102" fillId="33" borderId="16" xfId="0" applyFont="1" applyFill="1" applyBorder="1" applyAlignment="1">
      <alignment wrapText="1"/>
    </xf>
    <xf numFmtId="0" fontId="102" fillId="33" borderId="17" xfId="0" applyFont="1" applyFill="1" applyBorder="1" applyAlignment="1">
      <alignment wrapText="1"/>
    </xf>
    <xf numFmtId="0" fontId="90" fillId="0" borderId="12" xfId="0" applyFont="1" applyBorder="1" applyAlignment="1">
      <alignment horizontal="left" vertical="center" wrapText="1"/>
    </xf>
    <xf numFmtId="0" fontId="90" fillId="33" borderId="15"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35" fillId="34" borderId="12" xfId="0" applyFont="1" applyFill="1" applyBorder="1" applyAlignment="1">
      <alignment horizontal="center" vertical="center"/>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61" fillId="33" borderId="13"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89" fillId="33" borderId="21" xfId="0" applyFont="1" applyFill="1" applyBorder="1" applyAlignment="1">
      <alignment horizontal="left" vertical="center" wrapText="1"/>
    </xf>
    <xf numFmtId="0" fontId="102"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7" fillId="34" borderId="0" xfId="0" applyFont="1" applyFill="1" applyAlignment="1">
      <alignment wrapText="1"/>
    </xf>
    <xf numFmtId="0" fontId="87" fillId="34" borderId="12" xfId="0" applyFont="1" applyFill="1" applyBorder="1" applyAlignment="1">
      <alignment wrapText="1"/>
    </xf>
    <xf numFmtId="0" fontId="87"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90"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7"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protection/>
    </xf>
    <xf numFmtId="0" fontId="90" fillId="33" borderId="0" xfId="0" applyFont="1" applyFill="1" applyBorder="1" applyAlignment="1">
      <alignment horizontal="center" vertical="center" wrapText="1"/>
    </xf>
    <xf numFmtId="0" fontId="87" fillId="0" borderId="0" xfId="0" applyFont="1" applyBorder="1" applyAlignment="1">
      <alignment horizontal="center" vertical="center" wrapText="1"/>
    </xf>
    <xf numFmtId="4" fontId="87" fillId="0" borderId="0" xfId="0" applyNumberFormat="1" applyFont="1" applyBorder="1" applyAlignment="1">
      <alignment horizontal="center" vertical="center" wrapText="1"/>
    </xf>
    <xf numFmtId="4" fontId="90" fillId="33" borderId="0" xfId="0" applyNumberFormat="1" applyFont="1" applyFill="1" applyBorder="1" applyAlignment="1">
      <alignment horizontal="center" vertical="center" wrapText="1"/>
    </xf>
    <xf numFmtId="0" fontId="85" fillId="33" borderId="0" xfId="0" applyFont="1" applyFill="1" applyBorder="1" applyAlignment="1">
      <alignment horizontal="center" vertical="center" wrapText="1"/>
    </xf>
    <xf numFmtId="0" fontId="0" fillId="0" borderId="0" xfId="0" applyBorder="1" applyAlignment="1">
      <alignment horizontal="center" wrapText="1"/>
    </xf>
    <xf numFmtId="179" fontId="103" fillId="0" borderId="0" xfId="42" applyNumberFormat="1" applyFont="1" applyBorder="1" applyAlignment="1">
      <alignment horizontal="center" wrapText="1"/>
    </xf>
    <xf numFmtId="0" fontId="85" fillId="33" borderId="0" xfId="0" applyFont="1" applyFill="1" applyBorder="1" applyAlignment="1">
      <alignment horizontal="center" vertical="center" wrapText="1"/>
    </xf>
    <xf numFmtId="0" fontId="85" fillId="33" borderId="0" xfId="0" applyFont="1" applyFill="1" applyBorder="1" applyAlignment="1">
      <alignment horizontal="center" wrapText="1"/>
    </xf>
    <xf numFmtId="179" fontId="104" fillId="33" borderId="0" xfId="42" applyNumberFormat="1" applyFont="1" applyFill="1" applyBorder="1" applyAlignment="1">
      <alignment horizontal="center" wrapText="1"/>
    </xf>
    <xf numFmtId="0" fontId="90" fillId="34" borderId="10" xfId="0" applyFont="1" applyFill="1" applyBorder="1" applyAlignment="1">
      <alignment horizontal="center" vertical="center" wrapText="1"/>
    </xf>
    <xf numFmtId="0" fontId="90" fillId="34" borderId="23"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1" xfId="0" applyFont="1" applyFill="1" applyBorder="1" applyAlignment="1">
      <alignment horizontal="center" vertical="center" wrapText="1"/>
    </xf>
    <xf numFmtId="0" fontId="87" fillId="34" borderId="24" xfId="0" applyFont="1" applyFill="1" applyBorder="1" applyAlignment="1">
      <alignment wrapText="1"/>
    </xf>
    <xf numFmtId="0" fontId="87" fillId="34" borderId="13" xfId="0" applyFont="1" applyFill="1" applyBorder="1" applyAlignment="1">
      <alignment horizontal="lef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0" fontId="87" fillId="34" borderId="13" xfId="0" applyFont="1" applyFill="1" applyBorder="1" applyAlignment="1">
      <alignment wrapText="1"/>
    </xf>
    <xf numFmtId="0" fontId="87" fillId="34" borderId="15" xfId="0" applyFont="1" applyFill="1" applyBorder="1" applyAlignment="1">
      <alignment wrapText="1"/>
    </xf>
    <xf numFmtId="0" fontId="87" fillId="34" borderId="25" xfId="0" applyFont="1" applyFill="1" applyBorder="1" applyAlignment="1">
      <alignment wrapText="1"/>
    </xf>
    <xf numFmtId="0" fontId="87" fillId="34" borderId="16" xfId="0" applyFont="1" applyFill="1" applyBorder="1" applyAlignment="1">
      <alignment wrapText="1"/>
    </xf>
    <xf numFmtId="0" fontId="87" fillId="34" borderId="17" xfId="0" applyFont="1" applyFill="1" applyBorder="1" applyAlignment="1">
      <alignment wrapText="1"/>
    </xf>
    <xf numFmtId="173" fontId="105" fillId="34" borderId="13" xfId="0" applyNumberFormat="1" applyFont="1" applyFill="1" applyBorder="1" applyAlignment="1">
      <alignment horizontal="right" vertical="center" wrapText="1"/>
    </xf>
    <xf numFmtId="173" fontId="106" fillId="34" borderId="13" xfId="0" applyNumberFormat="1" applyFont="1" applyFill="1" applyBorder="1" applyAlignment="1">
      <alignment horizontal="right" vertical="center" wrapText="1"/>
    </xf>
    <xf numFmtId="0" fontId="89" fillId="34" borderId="12" xfId="0" applyFont="1" applyFill="1" applyBorder="1" applyAlignment="1">
      <alignment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8" fillId="0" borderId="0" xfId="0" applyFont="1" applyFill="1" applyAlignment="1" applyProtection="1">
      <alignment horizontal="right"/>
      <protection/>
    </xf>
    <xf numFmtId="0" fontId="90"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2"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9" fillId="0" borderId="0" xfId="0" applyFont="1" applyBorder="1" applyAlignment="1">
      <alignment horizontal="right" vertical="top" wrapText="1"/>
    </xf>
    <xf numFmtId="0" fontId="98" fillId="0" borderId="0" xfId="0" applyFont="1" applyAlignment="1">
      <alignment horizontal="right" wrapText="1"/>
    </xf>
    <xf numFmtId="0" fontId="87"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7" fillId="0" borderId="0" xfId="0" applyFont="1" applyBorder="1" applyAlignment="1">
      <alignment horizontal="center" vertical="center" wrapText="1"/>
    </xf>
    <xf numFmtId="0" fontId="90"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7"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7"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9" fillId="0" borderId="27" xfId="0" applyFont="1" applyBorder="1" applyAlignment="1">
      <alignment horizontal="right"/>
    </xf>
    <xf numFmtId="0" fontId="108" fillId="0" borderId="0" xfId="0" applyFont="1" applyAlignment="1">
      <alignment horizontal="center" vertical="center" wrapText="1"/>
    </xf>
    <xf numFmtId="0" fontId="108" fillId="0" borderId="0" xfId="0" applyFont="1" applyAlignment="1">
      <alignment horizontal="center" vertical="center" wrapText="1"/>
    </xf>
    <xf numFmtId="0" fontId="0" fillId="0" borderId="26" xfId="0" applyBorder="1" applyAlignment="1">
      <alignment horizontal="left" vertical="center" wrapText="1"/>
    </xf>
    <xf numFmtId="0" fontId="93"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2"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2"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10" fillId="0" borderId="0" xfId="0" applyFont="1" applyFill="1" applyBorder="1" applyAlignment="1">
      <alignment horizontal="right"/>
    </xf>
    <xf numFmtId="0" fontId="92" fillId="0" borderId="18" xfId="0" applyFont="1" applyFill="1" applyBorder="1" applyAlignment="1">
      <alignment horizontal="center"/>
    </xf>
    <xf numFmtId="0" fontId="92" fillId="0" borderId="13" xfId="0" applyFont="1" applyFill="1" applyBorder="1" applyAlignment="1">
      <alignment horizontal="center"/>
    </xf>
    <xf numFmtId="0" fontId="92" fillId="0" borderId="16" xfId="0" applyFont="1" applyFill="1" applyBorder="1" applyAlignment="1">
      <alignment horizontal="center"/>
    </xf>
    <xf numFmtId="0" fontId="5" fillId="0" borderId="0" xfId="0" applyFont="1" applyBorder="1" applyAlignment="1">
      <alignment horizontal="left" vertical="center" wrapText="1"/>
    </xf>
    <xf numFmtId="0" fontId="87" fillId="0" borderId="0" xfId="0" applyFont="1" applyBorder="1" applyAlignment="1">
      <alignment horizontal="left" vertical="center" wrapText="1"/>
    </xf>
    <xf numFmtId="0" fontId="90" fillId="33" borderId="10"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0" fillId="33" borderId="28" xfId="0" applyFont="1" applyFill="1" applyBorder="1" applyAlignment="1">
      <alignment horizontal="center" vertical="center" wrapText="1"/>
    </xf>
    <xf numFmtId="0" fontId="90" fillId="33" borderId="20" xfId="0" applyFont="1" applyFill="1" applyBorder="1" applyAlignment="1">
      <alignment horizontal="center" vertical="center" wrapText="1"/>
    </xf>
    <xf numFmtId="0" fontId="6" fillId="0" borderId="0" xfId="0" applyFont="1" applyBorder="1" applyAlignment="1">
      <alignment horizontal="left" wrapText="1"/>
    </xf>
    <xf numFmtId="0" fontId="87" fillId="0" borderId="0" xfId="0" applyFont="1" applyBorder="1" applyAlignment="1">
      <alignment horizontal="left" wrapText="1"/>
    </xf>
    <xf numFmtId="0" fontId="87" fillId="0" borderId="26" xfId="0" applyFont="1" applyBorder="1" applyAlignment="1">
      <alignment horizontal="left" wrapText="1"/>
    </xf>
    <xf numFmtId="0" fontId="102" fillId="0" borderId="0" xfId="0" applyFont="1" applyFill="1" applyBorder="1" applyAlignment="1">
      <alignment horizontal="center" vertical="center" wrapText="1"/>
    </xf>
    <xf numFmtId="0" fontId="102" fillId="0" borderId="0" xfId="0" applyFont="1" applyFill="1" applyAlignment="1">
      <alignment horizontal="center" vertical="center" wrapText="1"/>
    </xf>
    <xf numFmtId="0" fontId="99" fillId="0" borderId="29" xfId="0" applyFont="1" applyBorder="1" applyAlignment="1">
      <alignment horizontal="right" vertical="center"/>
    </xf>
    <xf numFmtId="0" fontId="87" fillId="0" borderId="30" xfId="0" applyFont="1" applyBorder="1" applyAlignment="1">
      <alignment horizontal="left" vertical="center" wrapText="1"/>
    </xf>
    <xf numFmtId="0" fontId="102" fillId="34" borderId="0" xfId="0" applyFont="1" applyFill="1" applyAlignment="1">
      <alignment horizontal="center" vertical="center" wrapText="1"/>
    </xf>
    <xf numFmtId="0" fontId="87" fillId="0" borderId="30" xfId="0" applyFont="1" applyBorder="1" applyAlignment="1">
      <alignment horizontal="left" vertical="center"/>
    </xf>
    <xf numFmtId="0" fontId="99" fillId="0" borderId="0" xfId="0" applyFont="1" applyBorder="1" applyAlignment="1">
      <alignment horizontal="right" vertical="center"/>
    </xf>
    <xf numFmtId="0" fontId="98" fillId="0" borderId="0" xfId="0" applyFont="1" applyAlignment="1">
      <alignment horizontal="right" vertical="center" wrapText="1"/>
    </xf>
    <xf numFmtId="0" fontId="5" fillId="0" borderId="0" xfId="0" applyFont="1" applyBorder="1" applyAlignment="1">
      <alignment horizontal="left" vertical="center"/>
    </xf>
    <xf numFmtId="0" fontId="87" fillId="0" borderId="0" xfId="0" applyFont="1" applyBorder="1" applyAlignment="1">
      <alignment horizontal="left" vertical="center"/>
    </xf>
    <xf numFmtId="0" fontId="85" fillId="33" borderId="0" xfId="0" applyFont="1" applyFill="1" applyBorder="1" applyAlignment="1">
      <alignment horizontal="center" vertical="center" wrapText="1"/>
    </xf>
    <xf numFmtId="0" fontId="102" fillId="0" borderId="0" xfId="0" applyFont="1" applyAlignment="1">
      <alignment horizontal="center" vertical="center" wrapText="1"/>
    </xf>
    <xf numFmtId="0" fontId="98"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5" fillId="33" borderId="0" xfId="0" applyFont="1" applyFill="1" applyBorder="1" applyAlignment="1">
      <alignment horizontal="center" vertical="center" wrapText="1"/>
    </xf>
    <xf numFmtId="0" fontId="111" fillId="0" borderId="0" xfId="0" applyFont="1" applyBorder="1" applyAlignment="1">
      <alignment horizontal="right" wrapText="1"/>
    </xf>
    <xf numFmtId="0" fontId="85" fillId="33" borderId="0" xfId="0" applyFont="1" applyFill="1" applyBorder="1" applyAlignment="1">
      <alignment horizontal="center" wrapText="1"/>
    </xf>
    <xf numFmtId="0" fontId="90" fillId="33" borderId="13" xfId="0" applyFont="1" applyFill="1" applyBorder="1" applyAlignment="1">
      <alignment horizontal="center" vertical="center" wrapText="1"/>
    </xf>
    <xf numFmtId="179" fontId="90" fillId="33" borderId="18" xfId="42" applyNumberFormat="1" applyFont="1" applyFill="1" applyBorder="1" applyAlignment="1">
      <alignment horizontal="center" vertical="center" wrapText="1"/>
    </xf>
    <xf numFmtId="179" fontId="90" fillId="33" borderId="13" xfId="42" applyNumberFormat="1" applyFont="1" applyFill="1" applyBorder="1" applyAlignment="1">
      <alignment horizontal="center" vertical="center" wrapText="1"/>
    </xf>
    <xf numFmtId="0" fontId="90"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7" fillId="0" borderId="26" xfId="0" applyFont="1" applyFill="1" applyBorder="1" applyAlignment="1">
      <alignment horizontal="left" vertical="center"/>
    </xf>
    <xf numFmtId="0" fontId="90" fillId="33" borderId="16" xfId="0" applyFont="1" applyFill="1" applyBorder="1" applyAlignment="1">
      <alignment horizontal="center"/>
    </xf>
    <xf numFmtId="0" fontId="99" fillId="0" borderId="0" xfId="0" applyFont="1" applyFill="1" applyBorder="1" applyAlignment="1">
      <alignment horizontal="right"/>
    </xf>
    <xf numFmtId="0" fontId="90" fillId="33" borderId="10" xfId="0" applyFont="1" applyFill="1" applyBorder="1" applyAlignment="1">
      <alignment horizontal="center" vertical="center"/>
    </xf>
    <xf numFmtId="0" fontId="90" fillId="33" borderId="12" xfId="0" applyFont="1" applyFill="1" applyBorder="1" applyAlignment="1">
      <alignment horizontal="center" vertical="center"/>
    </xf>
    <xf numFmtId="0" fontId="89" fillId="0" borderId="14" xfId="0" applyFont="1" applyBorder="1" applyAlignment="1">
      <alignment horizontal="right" wrapText="1"/>
    </xf>
    <xf numFmtId="0" fontId="89" fillId="34" borderId="14" xfId="0" applyFont="1" applyFill="1" applyBorder="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J6" sqref="J6"/>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81" t="s">
        <v>85</v>
      </c>
      <c r="B1" s="181"/>
      <c r="C1" s="181"/>
      <c r="D1" s="181"/>
      <c r="E1" s="181"/>
      <c r="F1" s="181"/>
      <c r="G1" s="181"/>
      <c r="H1" s="181"/>
      <c r="I1" s="181"/>
      <c r="J1" s="181"/>
      <c r="K1" s="181"/>
      <c r="L1" s="181"/>
    </row>
    <row r="2" spans="1:12" s="4" customFormat="1" ht="58.5" customHeight="1">
      <c r="A2" s="177" t="s">
        <v>143</v>
      </c>
      <c r="B2" s="178"/>
      <c r="C2" s="178"/>
      <c r="D2" s="178"/>
      <c r="E2" s="178"/>
      <c r="F2" s="178"/>
      <c r="G2" s="178"/>
      <c r="H2" s="178"/>
      <c r="I2" s="178"/>
      <c r="J2" s="178"/>
      <c r="K2" s="178"/>
      <c r="L2" s="178"/>
    </row>
    <row r="3" spans="1:12" s="3" customFormat="1" ht="11.25">
      <c r="A3" s="180" t="s">
        <v>16</v>
      </c>
      <c r="B3" s="180"/>
      <c r="C3" s="180"/>
      <c r="D3" s="180"/>
      <c r="E3" s="180"/>
      <c r="F3" s="180"/>
      <c r="G3" s="180"/>
      <c r="H3" s="180"/>
      <c r="I3" s="180"/>
      <c r="J3" s="180"/>
      <c r="K3" s="180"/>
      <c r="L3" s="180"/>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79"/>
      <c r="D28" s="179"/>
      <c r="E28" s="179"/>
      <c r="F28" s="179"/>
      <c r="G28" s="179"/>
      <c r="H28" s="179"/>
      <c r="I28" s="179"/>
      <c r="J28" s="179"/>
      <c r="K28" s="179"/>
      <c r="L28" s="179"/>
    </row>
    <row r="29" spans="1:12" ht="48.75" customHeight="1">
      <c r="A29" s="182" t="s">
        <v>102</v>
      </c>
      <c r="B29" s="182"/>
      <c r="C29" s="182"/>
      <c r="D29" s="182"/>
      <c r="E29" s="182"/>
      <c r="F29" s="182"/>
      <c r="G29" s="182"/>
      <c r="H29" s="182"/>
      <c r="I29" s="182"/>
      <c r="J29" s="182"/>
      <c r="K29" s="182"/>
      <c r="L29" s="182"/>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H2" sqref="H2"/>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88" t="s">
        <v>94</v>
      </c>
      <c r="C1" s="188"/>
      <c r="D1" s="88"/>
    </row>
    <row r="2" spans="2:3" s="10" customFormat="1" ht="78.75" customHeight="1">
      <c r="B2" s="232" t="s">
        <v>129</v>
      </c>
      <c r="C2" s="232"/>
    </row>
    <row r="3" spans="2:3" ht="24.75" customHeight="1">
      <c r="B3" s="233" t="s">
        <v>36</v>
      </c>
      <c r="C3" s="233"/>
    </row>
    <row r="4" spans="2:3" s="43" customFormat="1" ht="66.75" customHeight="1">
      <c r="B4" s="140" t="s">
        <v>163</v>
      </c>
      <c r="C4" s="134">
        <v>5752</v>
      </c>
    </row>
    <row r="5" spans="2:3" ht="48" customHeight="1">
      <c r="B5" s="234" t="s">
        <v>105</v>
      </c>
      <c r="C5" s="234"/>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G3" sqref="G3"/>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88" t="s">
        <v>95</v>
      </c>
      <c r="C1" s="188"/>
    </row>
    <row r="2" spans="2:3" s="10" customFormat="1" ht="78.75" customHeight="1">
      <c r="B2" s="235" t="s">
        <v>130</v>
      </c>
      <c r="C2" s="235"/>
    </row>
    <row r="3" spans="2:3" ht="24.75" customHeight="1">
      <c r="B3" s="233" t="s">
        <v>16</v>
      </c>
      <c r="C3" s="233"/>
    </row>
    <row r="4" spans="2:3" s="43" customFormat="1" ht="66.75" customHeight="1">
      <c r="B4" s="141" t="s">
        <v>131</v>
      </c>
      <c r="C4" s="133">
        <v>7784</v>
      </c>
    </row>
    <row r="5" spans="2:3" ht="54.75" customHeight="1">
      <c r="B5" s="236" t="s">
        <v>105</v>
      </c>
      <c r="C5" s="236"/>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tabSelected="1" zoomScaleSheetLayoutView="120" zoomScalePageLayoutView="0" workbookViewId="0" topLeftCell="A1">
      <selection activeCell="B6" sqref="B6"/>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88" t="s">
        <v>96</v>
      </c>
      <c r="C1" s="188"/>
    </row>
    <row r="2" spans="2:5" ht="87" customHeight="1">
      <c r="B2" s="186" t="s">
        <v>132</v>
      </c>
      <c r="C2" s="186"/>
      <c r="D2" s="37"/>
      <c r="E2" s="37"/>
    </row>
    <row r="3" spans="2:3" ht="13.5" thickBot="1">
      <c r="B3" s="187" t="s">
        <v>16</v>
      </c>
      <c r="C3" s="187"/>
    </row>
    <row r="4" spans="2:3" s="33" customFormat="1" ht="12.75">
      <c r="B4" s="5" t="s">
        <v>23</v>
      </c>
      <c r="C4" s="6" t="s">
        <v>24</v>
      </c>
    </row>
    <row r="5" spans="2:3" ht="37.5">
      <c r="B5" s="120" t="s">
        <v>155</v>
      </c>
      <c r="C5" s="258" t="s">
        <v>166</v>
      </c>
    </row>
    <row r="6" spans="2:3" ht="37.5">
      <c r="B6" s="120" t="s">
        <v>156</v>
      </c>
      <c r="C6" s="258" t="s">
        <v>167</v>
      </c>
    </row>
    <row r="7" spans="1:3" ht="26.25" customHeight="1">
      <c r="A7" s="142"/>
      <c r="B7" s="176" t="s">
        <v>157</v>
      </c>
      <c r="C7" s="259" t="s">
        <v>168</v>
      </c>
    </row>
    <row r="8" spans="1:3" ht="18.75">
      <c r="A8" s="142"/>
      <c r="B8" s="176" t="s">
        <v>158</v>
      </c>
      <c r="C8" s="259" t="s">
        <v>169</v>
      </c>
    </row>
    <row r="9" spans="1:3" ht="12.75">
      <c r="A9" s="142"/>
      <c r="B9" s="143"/>
      <c r="C9" s="144"/>
    </row>
    <row r="10" spans="1:3" ht="12.75">
      <c r="A10" s="142"/>
      <c r="B10" s="143"/>
      <c r="C10" s="144"/>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189" t="s">
        <v>105</v>
      </c>
      <c r="C16" s="189"/>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G2" sqref="G2"/>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38" t="s">
        <v>97</v>
      </c>
      <c r="C1" s="238"/>
    </row>
    <row r="2" spans="2:3" s="10" customFormat="1" ht="78.75" customHeight="1">
      <c r="B2" s="232" t="s">
        <v>133</v>
      </c>
      <c r="C2" s="232"/>
    </row>
    <row r="3" spans="2:3" ht="13.5" thickBot="1">
      <c r="B3" s="237" t="s">
        <v>16</v>
      </c>
      <c r="C3" s="237"/>
    </row>
    <row r="4" spans="2:3" s="44" customFormat="1" ht="52.5" customHeight="1" thickBot="1">
      <c r="B4" s="135" t="s">
        <v>159</v>
      </c>
      <c r="C4" s="136">
        <v>14620</v>
      </c>
    </row>
    <row r="5" spans="2:3" s="44" customFormat="1" ht="52.5" customHeight="1">
      <c r="B5" s="189" t="s">
        <v>121</v>
      </c>
      <c r="C5" s="189"/>
    </row>
    <row r="6" spans="2:3" ht="38.25" customHeight="1">
      <c r="B6" s="239" t="s">
        <v>120</v>
      </c>
      <c r="C6" s="240"/>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F3" sqref="F3:F4"/>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3" t="s">
        <v>98</v>
      </c>
      <c r="B1" s="243"/>
      <c r="C1" s="243"/>
      <c r="D1" s="243"/>
      <c r="E1" s="243"/>
      <c r="F1" s="243"/>
      <c r="G1" s="243"/>
      <c r="H1" s="243"/>
      <c r="I1" s="87"/>
      <c r="J1" s="87"/>
      <c r="K1" s="87"/>
      <c r="L1" s="87"/>
      <c r="M1" s="87"/>
      <c r="N1" s="87"/>
    </row>
    <row r="2" spans="1:8" ht="91.5" customHeight="1">
      <c r="A2" s="242" t="s">
        <v>134</v>
      </c>
      <c r="B2" s="242"/>
      <c r="C2" s="242"/>
      <c r="D2" s="242"/>
      <c r="E2" s="242"/>
      <c r="F2" s="242"/>
      <c r="G2" s="242"/>
      <c r="H2" s="242"/>
    </row>
    <row r="3" spans="1:8" ht="36" customHeight="1">
      <c r="A3" s="245"/>
      <c r="B3" s="241"/>
      <c r="C3" s="241"/>
      <c r="D3" s="241"/>
      <c r="E3" s="241" t="s">
        <v>160</v>
      </c>
      <c r="F3" s="241"/>
      <c r="G3" s="241"/>
      <c r="H3" s="241"/>
    </row>
    <row r="4" spans="1:8" s="8" customFormat="1" ht="36" customHeight="1">
      <c r="A4" s="245"/>
      <c r="B4" s="241"/>
      <c r="C4" s="241"/>
      <c r="D4" s="241"/>
      <c r="E4" s="241"/>
      <c r="F4" s="241"/>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44" t="s">
        <v>106</v>
      </c>
      <c r="B25" s="244"/>
      <c r="C25" s="244"/>
      <c r="D25" s="244"/>
      <c r="E25" s="244"/>
      <c r="F25" s="244"/>
      <c r="G25" s="244"/>
      <c r="H25" s="244"/>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11" sqref="E11"/>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81" t="s">
        <v>99</v>
      </c>
      <c r="B1" s="181"/>
      <c r="C1" s="181"/>
      <c r="D1" s="181"/>
      <c r="E1" s="181"/>
      <c r="F1" s="181"/>
      <c r="G1" s="87"/>
      <c r="H1" s="87"/>
      <c r="I1" s="87"/>
      <c r="J1" s="87"/>
      <c r="K1" s="87"/>
      <c r="L1" s="87"/>
    </row>
    <row r="2" spans="1:6" ht="89.25" customHeight="1">
      <c r="A2" s="242" t="s">
        <v>135</v>
      </c>
      <c r="B2" s="242"/>
      <c r="C2" s="242"/>
      <c r="D2" s="242"/>
      <c r="E2" s="242"/>
      <c r="F2" s="242"/>
    </row>
    <row r="3" spans="1:6" ht="15">
      <c r="A3" s="246" t="s">
        <v>16</v>
      </c>
      <c r="B3" s="246"/>
      <c r="C3" s="246"/>
      <c r="D3" s="246"/>
      <c r="E3" s="246"/>
      <c r="F3" s="246"/>
    </row>
    <row r="4" spans="1:6" s="8" customFormat="1" ht="15">
      <c r="A4" s="158"/>
      <c r="B4" s="155"/>
      <c r="C4" s="155"/>
      <c r="D4" s="155" t="s">
        <v>161</v>
      </c>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47"/>
      <c r="C25" s="247"/>
      <c r="D25" s="247"/>
      <c r="E25" s="160"/>
      <c r="F25" s="160"/>
    </row>
    <row r="26" spans="1:6" ht="49.5" customHeight="1">
      <c r="A26" s="244" t="s">
        <v>106</v>
      </c>
      <c r="B26" s="244"/>
      <c r="C26" s="244"/>
      <c r="D26" s="244"/>
      <c r="E26" s="244"/>
      <c r="F26" s="244"/>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H2" sqref="H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81" t="s">
        <v>100</v>
      </c>
      <c r="B1" s="181"/>
      <c r="C1" s="181"/>
      <c r="D1" s="181"/>
      <c r="E1" s="181"/>
      <c r="F1" s="181"/>
      <c r="G1" s="87"/>
      <c r="H1" s="87"/>
      <c r="I1" s="87"/>
      <c r="J1" s="87"/>
      <c r="K1" s="87"/>
      <c r="L1" s="87"/>
    </row>
    <row r="2" spans="1:6" ht="93.75" customHeight="1">
      <c r="A2" s="232" t="s">
        <v>162</v>
      </c>
      <c r="B2" s="232"/>
      <c r="C2" s="232"/>
      <c r="D2" s="232"/>
      <c r="E2" s="232"/>
      <c r="F2" s="232"/>
    </row>
    <row r="3" spans="2:6" ht="13.5" thickBot="1">
      <c r="B3" s="255" t="s">
        <v>124</v>
      </c>
      <c r="C3" s="255"/>
      <c r="D3" s="255"/>
      <c r="E3" s="255"/>
      <c r="F3" s="255"/>
    </row>
    <row r="4" spans="1:6" s="11" customFormat="1" ht="15.75" customHeight="1">
      <c r="A4" s="256" t="s">
        <v>17</v>
      </c>
      <c r="B4" s="224" t="s">
        <v>19</v>
      </c>
      <c r="C4" s="224" t="s">
        <v>20</v>
      </c>
      <c r="D4" s="224" t="s">
        <v>21</v>
      </c>
      <c r="E4" s="249" t="s">
        <v>123</v>
      </c>
      <c r="F4" s="225" t="s">
        <v>22</v>
      </c>
    </row>
    <row r="5" spans="1:6" s="11" customFormat="1" ht="22.5" customHeight="1">
      <c r="A5" s="257"/>
      <c r="B5" s="248"/>
      <c r="C5" s="248"/>
      <c r="D5" s="248"/>
      <c r="E5" s="250"/>
      <c r="F5" s="251"/>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54" t="s">
        <v>18</v>
      </c>
      <c r="C30" s="254"/>
      <c r="D30" s="254"/>
      <c r="E30" s="23">
        <f>SUM(E6:E29)</f>
        <v>0</v>
      </c>
      <c r="F30" s="24">
        <f>SUM(F6:F29)</f>
        <v>0</v>
      </c>
    </row>
    <row r="31" spans="1:6" ht="55.5" customHeight="1">
      <c r="A31" s="252" t="s">
        <v>125</v>
      </c>
      <c r="B31" s="253"/>
      <c r="C31" s="253"/>
      <c r="D31" s="253"/>
      <c r="E31" s="253"/>
      <c r="F31" s="253"/>
    </row>
  </sheetData>
  <sheetProtection/>
  <mergeCells count="11">
    <mergeCell ref="B4:B5"/>
    <mergeCell ref="C4:C5"/>
    <mergeCell ref="D4:D5"/>
    <mergeCell ref="E4:E5"/>
    <mergeCell ref="F4:F5"/>
    <mergeCell ref="A31:F31"/>
    <mergeCell ref="A1:F1"/>
    <mergeCell ref="B30:D30"/>
    <mergeCell ref="A2:F2"/>
    <mergeCell ref="B3:F3"/>
    <mergeCell ref="A4:A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B1">
      <selection activeCell="J4" sqref="J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81" t="s">
        <v>86</v>
      </c>
      <c r="B1" s="181"/>
      <c r="C1" s="181"/>
      <c r="D1" s="181"/>
      <c r="E1" s="181"/>
      <c r="F1" s="181"/>
      <c r="G1" s="181"/>
      <c r="H1" s="181"/>
      <c r="I1" s="181"/>
      <c r="J1" s="181"/>
      <c r="K1" s="181"/>
      <c r="L1" s="87"/>
    </row>
    <row r="2" spans="1:11" s="4" customFormat="1" ht="102" customHeight="1">
      <c r="A2" s="185" t="s">
        <v>126</v>
      </c>
      <c r="B2" s="185"/>
      <c r="C2" s="185"/>
      <c r="D2" s="185"/>
      <c r="E2" s="185"/>
      <c r="F2" s="185"/>
      <c r="G2" s="185"/>
      <c r="H2" s="185"/>
      <c r="I2" s="185"/>
      <c r="J2" s="185"/>
      <c r="K2" s="185"/>
    </row>
    <row r="3" ht="48.75" customHeight="1"/>
    <row r="4" ht="30" customHeight="1"/>
    <row r="15" ht="13.5" thickBot="1"/>
    <row r="16" spans="1:11" ht="37.5" customHeight="1">
      <c r="A16" s="184" t="s">
        <v>112</v>
      </c>
      <c r="B16" s="184"/>
      <c r="C16" s="184"/>
      <c r="D16" s="184"/>
      <c r="E16" s="184"/>
      <c r="F16" s="184"/>
      <c r="G16" s="184"/>
      <c r="H16" s="184"/>
      <c r="I16" s="184"/>
      <c r="J16" s="184"/>
      <c r="K16" s="184"/>
    </row>
    <row r="17" spans="1:11" ht="12.75">
      <c r="A17" s="183" t="s">
        <v>103</v>
      </c>
      <c r="B17" s="183"/>
      <c r="C17" s="183"/>
      <c r="D17" s="183"/>
      <c r="E17" s="183"/>
      <c r="F17" s="183"/>
      <c r="G17" s="183"/>
      <c r="H17" s="183"/>
      <c r="I17" s="183"/>
      <c r="J17" s="183"/>
      <c r="K17" s="183"/>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D5" sqref="D5"/>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88" t="s">
        <v>87</v>
      </c>
      <c r="C1" s="188"/>
      <c r="D1" s="188"/>
      <c r="E1" s="188"/>
    </row>
    <row r="2" spans="2:14" ht="78" customHeight="1">
      <c r="B2" s="186" t="s">
        <v>144</v>
      </c>
      <c r="C2" s="186"/>
      <c r="D2" s="186"/>
      <c r="E2" s="186"/>
      <c r="F2" s="29"/>
      <c r="G2" s="29"/>
      <c r="H2" s="29"/>
      <c r="I2" s="29"/>
      <c r="J2" s="29"/>
      <c r="K2" s="29"/>
      <c r="L2" s="29"/>
      <c r="M2" s="29"/>
      <c r="N2" s="29"/>
    </row>
    <row r="3" spans="2:5" ht="13.5" thickBot="1">
      <c r="B3" s="187" t="s">
        <v>16</v>
      </c>
      <c r="C3" s="187"/>
      <c r="D3" s="187"/>
      <c r="E3" s="187"/>
    </row>
    <row r="4" spans="2:5" s="33" customFormat="1" ht="45" customHeight="1">
      <c r="B4" s="161" t="s">
        <v>23</v>
      </c>
      <c r="C4" s="162" t="s">
        <v>101</v>
      </c>
      <c r="D4" s="163" t="s">
        <v>24</v>
      </c>
      <c r="E4" s="164" t="s">
        <v>25</v>
      </c>
    </row>
    <row r="5" spans="2:5" ht="25.5">
      <c r="B5" s="143" t="s">
        <v>136</v>
      </c>
      <c r="C5" s="165">
        <v>1</v>
      </c>
      <c r="D5" s="166" t="s">
        <v>140</v>
      </c>
      <c r="E5" s="144" t="s">
        <v>138</v>
      </c>
    </row>
    <row r="6" spans="2:5" ht="25.5">
      <c r="B6" s="167" t="s">
        <v>137</v>
      </c>
      <c r="C6" s="165">
        <v>1</v>
      </c>
      <c r="D6" s="168" t="s">
        <v>164</v>
      </c>
      <c r="E6" s="144" t="s">
        <v>139</v>
      </c>
    </row>
    <row r="7" spans="2:5" ht="25.5">
      <c r="B7" s="143" t="s">
        <v>142</v>
      </c>
      <c r="C7" s="165">
        <v>1</v>
      </c>
      <c r="D7" s="169" t="s">
        <v>165</v>
      </c>
      <c r="E7" s="144" t="s">
        <v>141</v>
      </c>
    </row>
    <row r="8" spans="2:5" ht="12.75">
      <c r="B8" s="143"/>
      <c r="C8" s="165"/>
      <c r="D8" s="169"/>
      <c r="E8" s="144"/>
    </row>
    <row r="9" spans="2:5" ht="12.75">
      <c r="B9" s="143"/>
      <c r="C9" s="165"/>
      <c r="D9" s="169"/>
      <c r="E9" s="144"/>
    </row>
    <row r="10" spans="2:5" ht="12.75">
      <c r="B10" s="143"/>
      <c r="C10" s="165"/>
      <c r="D10" s="169"/>
      <c r="E10" s="144"/>
    </row>
    <row r="11" spans="2:5" ht="12.75">
      <c r="B11" s="143"/>
      <c r="C11" s="165"/>
      <c r="D11" s="169"/>
      <c r="E11" s="144"/>
    </row>
    <row r="12" spans="2:5" ht="12.75">
      <c r="B12" s="143"/>
      <c r="C12" s="165"/>
      <c r="D12" s="169"/>
      <c r="E12" s="144"/>
    </row>
    <row r="13" spans="2:5" ht="12.75">
      <c r="B13" s="143"/>
      <c r="C13" s="165"/>
      <c r="D13" s="169"/>
      <c r="E13" s="144"/>
    </row>
    <row r="14" spans="2:5" ht="12.75">
      <c r="B14" s="143"/>
      <c r="C14" s="165"/>
      <c r="D14" s="169"/>
      <c r="E14" s="144"/>
    </row>
    <row r="15" spans="2:5" ht="13.5" thickBot="1">
      <c r="B15" s="170"/>
      <c r="C15" s="171"/>
      <c r="D15" s="172"/>
      <c r="E15" s="173"/>
    </row>
    <row r="16" spans="2:5" ht="36.75" customHeight="1">
      <c r="B16" s="189" t="s">
        <v>104</v>
      </c>
      <c r="C16" s="189"/>
      <c r="D16" s="189"/>
      <c r="E16" s="189"/>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H2" sqref="H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88" t="s">
        <v>88</v>
      </c>
      <c r="B1" s="188"/>
      <c r="C1" s="188"/>
      <c r="D1" s="188"/>
      <c r="E1" s="188"/>
      <c r="F1" s="188"/>
    </row>
    <row r="2" spans="1:6" ht="81" customHeight="1">
      <c r="A2" s="190" t="s">
        <v>127</v>
      </c>
      <c r="B2" s="191"/>
      <c r="C2" s="191"/>
      <c r="D2" s="191"/>
      <c r="E2" s="191"/>
      <c r="F2" s="191"/>
    </row>
    <row r="3" spans="1:6" ht="12.75">
      <c r="A3" s="195" t="s">
        <v>16</v>
      </c>
      <c r="B3" s="195"/>
      <c r="C3" s="195"/>
      <c r="D3" s="195"/>
      <c r="E3" s="195"/>
      <c r="F3" s="195"/>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192"/>
      <c r="B12" s="192"/>
      <c r="C12" s="154"/>
      <c r="D12" s="154"/>
      <c r="E12" s="154"/>
      <c r="F12" s="154"/>
    </row>
    <row r="13" spans="1:6" ht="61.5" customHeight="1">
      <c r="A13" s="193" t="s">
        <v>111</v>
      </c>
      <c r="B13" s="194"/>
      <c r="C13" s="194"/>
      <c r="D13" s="194"/>
      <c r="E13" s="194"/>
      <c r="F13" s="194"/>
    </row>
    <row r="14" spans="1:6" ht="28.5" customHeight="1">
      <c r="A14" s="196" t="s">
        <v>103</v>
      </c>
      <c r="B14" s="196"/>
      <c r="C14" s="196"/>
      <c r="D14" s="196"/>
      <c r="E14" s="196"/>
      <c r="F14" s="196"/>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H7" sqref="H7"/>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81" t="s">
        <v>89</v>
      </c>
      <c r="B1" s="181"/>
      <c r="C1" s="181"/>
      <c r="D1" s="181"/>
      <c r="E1" s="181"/>
      <c r="F1" s="181"/>
      <c r="G1" s="87"/>
      <c r="H1" s="87"/>
      <c r="I1" s="87"/>
      <c r="J1" s="87"/>
      <c r="K1" s="87"/>
      <c r="L1" s="87"/>
    </row>
    <row r="2" spans="1:6" ht="15">
      <c r="A2" s="204" t="s">
        <v>145</v>
      </c>
      <c r="B2" s="205"/>
      <c r="C2" s="205"/>
      <c r="D2" s="205"/>
      <c r="E2" s="205"/>
      <c r="F2" s="205"/>
    </row>
    <row r="3" spans="1:6" ht="81" customHeight="1">
      <c r="A3" s="205"/>
      <c r="B3" s="205"/>
      <c r="C3" s="205"/>
      <c r="D3" s="205"/>
      <c r="E3" s="205"/>
      <c r="F3" s="205"/>
    </row>
    <row r="4" spans="1:6" ht="15.75" thickBot="1">
      <c r="A4" s="203" t="s">
        <v>14</v>
      </c>
      <c r="B4" s="203"/>
      <c r="C4" s="203"/>
      <c r="D4" s="203"/>
      <c r="E4" s="203"/>
      <c r="F4" s="203"/>
    </row>
    <row r="5" spans="1:6" ht="28.5" customHeight="1">
      <c r="A5" s="45" t="s">
        <v>10</v>
      </c>
      <c r="B5" s="102" t="s">
        <v>3</v>
      </c>
      <c r="C5" s="198"/>
      <c r="D5" s="103" t="s">
        <v>11</v>
      </c>
      <c r="E5" s="103" t="s">
        <v>12</v>
      </c>
      <c r="F5" s="104" t="s">
        <v>13</v>
      </c>
    </row>
    <row r="6" spans="1:6" ht="28.5" customHeight="1">
      <c r="A6" s="86" t="s">
        <v>83</v>
      </c>
      <c r="B6" s="105" t="s">
        <v>82</v>
      </c>
      <c r="C6" s="199"/>
      <c r="D6" s="106"/>
      <c r="E6" s="106"/>
      <c r="F6" s="107"/>
    </row>
    <row r="7" spans="1:6" ht="28.5" customHeight="1">
      <c r="A7" s="201"/>
      <c r="B7" s="108" t="s">
        <v>4</v>
      </c>
      <c r="C7" s="199"/>
      <c r="D7" s="109">
        <v>3481.73</v>
      </c>
      <c r="E7" s="109">
        <v>3481.7</v>
      </c>
      <c r="F7" s="110">
        <f>F8+F9+F10+F12+F13</f>
        <v>3201.4333</v>
      </c>
    </row>
    <row r="8" spans="1:6" ht="28.5" customHeight="1">
      <c r="A8" s="201"/>
      <c r="B8" s="111" t="s">
        <v>5</v>
      </c>
      <c r="C8" s="199"/>
      <c r="D8" s="109">
        <v>617.1</v>
      </c>
      <c r="E8" s="109">
        <v>617.1</v>
      </c>
      <c r="F8" s="110">
        <v>529.4</v>
      </c>
    </row>
    <row r="9" spans="1:6" ht="28.5" customHeight="1">
      <c r="A9" s="201"/>
      <c r="B9" s="111" t="s">
        <v>2</v>
      </c>
      <c r="C9" s="199"/>
      <c r="D9" s="109">
        <v>1376.45</v>
      </c>
      <c r="E9" s="109">
        <v>1376.5</v>
      </c>
      <c r="F9" s="110">
        <v>1751.1</v>
      </c>
    </row>
    <row r="10" spans="1:6" ht="28.5" customHeight="1">
      <c r="A10" s="201"/>
      <c r="B10" s="111" t="s">
        <v>6</v>
      </c>
      <c r="C10" s="199"/>
      <c r="D10" s="109">
        <v>6.5</v>
      </c>
      <c r="E10" s="109">
        <v>6.5</v>
      </c>
      <c r="F10" s="110">
        <v>5.75</v>
      </c>
    </row>
    <row r="11" spans="1:6" ht="28.5" customHeight="1">
      <c r="A11" s="201"/>
      <c r="B11" s="111" t="s">
        <v>68</v>
      </c>
      <c r="C11" s="199"/>
      <c r="D11" s="109">
        <v>331.73</v>
      </c>
      <c r="E11" s="109">
        <v>331.7</v>
      </c>
      <c r="F11" s="110">
        <v>0</v>
      </c>
    </row>
    <row r="12" spans="1:6" ht="28.5" customHeight="1">
      <c r="A12" s="201"/>
      <c r="B12" s="112" t="s">
        <v>8</v>
      </c>
      <c r="C12" s="199"/>
      <c r="D12" s="109">
        <v>200</v>
      </c>
      <c r="E12" s="109">
        <v>200</v>
      </c>
      <c r="F12" s="110">
        <v>158.0833</v>
      </c>
    </row>
    <row r="13" spans="1:6" ht="28.5" customHeight="1">
      <c r="A13" s="201"/>
      <c r="B13" s="111" t="s">
        <v>0</v>
      </c>
      <c r="C13" s="199"/>
      <c r="D13" s="109">
        <v>950</v>
      </c>
      <c r="E13" s="109">
        <v>950</v>
      </c>
      <c r="F13" s="110">
        <v>757.1</v>
      </c>
    </row>
    <row r="14" spans="1:6" ht="28.5" customHeight="1">
      <c r="A14" s="201"/>
      <c r="B14" s="108" t="s">
        <v>9</v>
      </c>
      <c r="C14" s="199"/>
      <c r="D14" s="109">
        <v>2774.22</v>
      </c>
      <c r="E14" s="109">
        <v>2774.2</v>
      </c>
      <c r="F14" s="110">
        <v>274.1</v>
      </c>
    </row>
    <row r="15" spans="1:6" ht="28.5" customHeight="1" thickBot="1">
      <c r="A15" s="202"/>
      <c r="B15" s="113" t="s">
        <v>1</v>
      </c>
      <c r="C15" s="200"/>
      <c r="D15" s="114">
        <v>144.05</v>
      </c>
      <c r="E15" s="114">
        <v>144.1</v>
      </c>
      <c r="F15" s="115">
        <v>0</v>
      </c>
    </row>
    <row r="16" spans="1:6" ht="46.5" customHeight="1">
      <c r="A16" s="206" t="s">
        <v>122</v>
      </c>
      <c r="B16" s="206"/>
      <c r="C16" s="206"/>
      <c r="D16" s="206"/>
      <c r="E16" s="206"/>
      <c r="F16" s="206"/>
    </row>
    <row r="17" spans="1:6" ht="36" customHeight="1">
      <c r="A17" s="197" t="s">
        <v>117</v>
      </c>
      <c r="B17" s="197"/>
      <c r="C17" s="197"/>
      <c r="D17" s="197"/>
      <c r="E17" s="197"/>
      <c r="F17" s="197"/>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F1">
      <selection activeCell="P10" sqref="P1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81" t="s">
        <v>90</v>
      </c>
      <c r="B1" s="181"/>
      <c r="C1" s="181"/>
      <c r="D1" s="181"/>
      <c r="E1" s="181"/>
      <c r="F1" s="181"/>
      <c r="G1" s="181"/>
      <c r="H1" s="181"/>
      <c r="I1" s="181"/>
      <c r="J1" s="181"/>
      <c r="K1" s="181"/>
      <c r="L1" s="181"/>
      <c r="M1" s="181"/>
      <c r="N1" s="181"/>
      <c r="O1" s="181"/>
      <c r="P1" s="181"/>
    </row>
    <row r="2" spans="1:16" ht="71.25" customHeight="1">
      <c r="A2" s="216" t="s">
        <v>146</v>
      </c>
      <c r="B2" s="216"/>
      <c r="C2" s="216"/>
      <c r="D2" s="216"/>
      <c r="E2" s="216"/>
      <c r="F2" s="216"/>
      <c r="G2" s="216"/>
      <c r="H2" s="216"/>
      <c r="I2" s="216"/>
      <c r="J2" s="216"/>
      <c r="K2" s="216"/>
      <c r="L2" s="216"/>
      <c r="M2" s="216"/>
      <c r="N2" s="216"/>
      <c r="O2" s="216"/>
      <c r="P2" s="216"/>
    </row>
    <row r="3" spans="1:16" ht="15.75" thickBot="1">
      <c r="A3" s="217" t="s">
        <v>14</v>
      </c>
      <c r="B3" s="217"/>
      <c r="C3" s="217"/>
      <c r="D3" s="217"/>
      <c r="E3" s="217"/>
      <c r="F3" s="217"/>
      <c r="G3" s="217"/>
      <c r="H3" s="217"/>
      <c r="I3" s="217"/>
      <c r="J3" s="217"/>
      <c r="K3" s="217"/>
      <c r="L3" s="217"/>
      <c r="M3" s="217"/>
      <c r="N3" s="217"/>
      <c r="O3" s="217"/>
      <c r="P3" s="217"/>
    </row>
    <row r="4" spans="1:16" ht="18.75" customHeight="1">
      <c r="A4" s="209" t="s">
        <v>26</v>
      </c>
      <c r="B4" s="207" t="s">
        <v>37</v>
      </c>
      <c r="C4" s="207"/>
      <c r="D4" s="207"/>
      <c r="E4" s="207"/>
      <c r="F4" s="208" t="s">
        <v>11</v>
      </c>
      <c r="G4" s="208"/>
      <c r="H4" s="208"/>
      <c r="I4" s="218"/>
      <c r="J4" s="208" t="s">
        <v>12</v>
      </c>
      <c r="K4" s="208"/>
      <c r="L4" s="208"/>
      <c r="M4" s="218"/>
      <c r="N4" s="208" t="s">
        <v>13</v>
      </c>
      <c r="O4" s="208"/>
      <c r="P4" s="215"/>
    </row>
    <row r="5" spans="1:16" ht="45">
      <c r="A5" s="210"/>
      <c r="B5" s="47" t="s">
        <v>39</v>
      </c>
      <c r="C5" s="47" t="s">
        <v>40</v>
      </c>
      <c r="D5" s="48" t="s">
        <v>41</v>
      </c>
      <c r="E5" s="49" t="s">
        <v>42</v>
      </c>
      <c r="F5" s="75" t="s">
        <v>80</v>
      </c>
      <c r="G5" s="75" t="s">
        <v>81</v>
      </c>
      <c r="H5" s="75" t="s">
        <v>6</v>
      </c>
      <c r="I5" s="219"/>
      <c r="J5" s="75" t="s">
        <v>80</v>
      </c>
      <c r="K5" s="75" t="s">
        <v>81</v>
      </c>
      <c r="L5" s="75" t="s">
        <v>6</v>
      </c>
      <c r="M5" s="219"/>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v>5800</v>
      </c>
      <c r="H6" s="79"/>
      <c r="I6" s="219"/>
      <c r="J6" s="79"/>
      <c r="K6" s="79">
        <v>5800</v>
      </c>
      <c r="L6" s="79"/>
      <c r="M6" s="219"/>
      <c r="N6" s="79"/>
      <c r="O6" s="139">
        <f>O7</f>
        <v>3115</v>
      </c>
      <c r="P6" s="80"/>
    </row>
    <row r="7" spans="1:16" s="53" customFormat="1" ht="15.75" customHeight="1">
      <c r="A7" s="54" t="s">
        <v>44</v>
      </c>
      <c r="B7" s="55">
        <f>B8+B9+B15</f>
        <v>0</v>
      </c>
      <c r="C7" s="55">
        <f>C8+C9+C15</f>
        <v>0</v>
      </c>
      <c r="D7" s="55">
        <f>D8+D9+D15</f>
        <v>17768000</v>
      </c>
      <c r="E7" s="55">
        <f>E8+E9+E15</f>
        <v>17768000</v>
      </c>
      <c r="F7" s="51"/>
      <c r="G7" s="51">
        <v>2800</v>
      </c>
      <c r="H7" s="51"/>
      <c r="I7" s="219"/>
      <c r="J7" s="51"/>
      <c r="K7" s="51">
        <v>2800</v>
      </c>
      <c r="L7" s="51"/>
      <c r="M7" s="219"/>
      <c r="N7" s="51"/>
      <c r="O7" s="137">
        <f>O9</f>
        <v>3115</v>
      </c>
      <c r="P7" s="52"/>
    </row>
    <row r="8" spans="1:16" ht="15.75" customHeight="1">
      <c r="A8" s="56" t="s">
        <v>38</v>
      </c>
      <c r="B8" s="50"/>
      <c r="C8" s="50"/>
      <c r="D8" s="57">
        <f>17000000+768000</f>
        <v>17768000</v>
      </c>
      <c r="E8" s="57">
        <f>SUM(B8:D8)</f>
        <v>17768000</v>
      </c>
      <c r="F8" s="50"/>
      <c r="G8" s="50"/>
      <c r="H8" s="50"/>
      <c r="I8" s="219"/>
      <c r="J8" s="50"/>
      <c r="K8" s="50"/>
      <c r="L8" s="50"/>
      <c r="M8" s="219"/>
      <c r="N8" s="50"/>
      <c r="O8" s="138"/>
      <c r="P8" s="58"/>
    </row>
    <row r="9" spans="1:16" ht="15.75" customHeight="1">
      <c r="A9" s="59" t="s">
        <v>45</v>
      </c>
      <c r="B9" s="60">
        <f>B11+B12+B13+B14</f>
        <v>0</v>
      </c>
      <c r="C9" s="60">
        <f>C11+C12+C13+C14</f>
        <v>0</v>
      </c>
      <c r="D9" s="60">
        <f>D11+D12+D13+D14</f>
        <v>0</v>
      </c>
      <c r="E9" s="60">
        <f>E11+E12+E13+E14</f>
        <v>0</v>
      </c>
      <c r="F9" s="50"/>
      <c r="G9" s="50">
        <v>2800</v>
      </c>
      <c r="H9" s="50"/>
      <c r="I9" s="219"/>
      <c r="J9" s="50"/>
      <c r="K9" s="50">
        <v>2800</v>
      </c>
      <c r="L9" s="50"/>
      <c r="M9" s="219"/>
      <c r="N9" s="50"/>
      <c r="O9" s="138">
        <v>3115</v>
      </c>
      <c r="P9" s="58"/>
    </row>
    <row r="10" spans="1:16" s="53" customFormat="1" ht="15.75" customHeight="1">
      <c r="A10" s="61" t="s">
        <v>46</v>
      </c>
      <c r="B10" s="51"/>
      <c r="C10" s="51"/>
      <c r="D10" s="51"/>
      <c r="E10" s="62">
        <f aca="true" t="shared" si="0" ref="E10:E53">SUM(B10:D10)</f>
        <v>0</v>
      </c>
      <c r="F10" s="51"/>
      <c r="G10" s="51"/>
      <c r="H10" s="51"/>
      <c r="I10" s="219"/>
      <c r="J10" s="51"/>
      <c r="K10" s="51"/>
      <c r="L10" s="51"/>
      <c r="M10" s="219"/>
      <c r="N10" s="51"/>
      <c r="O10" s="137"/>
      <c r="P10" s="52"/>
    </row>
    <row r="11" spans="1:16" ht="15.75" customHeight="1">
      <c r="A11" s="63" t="s">
        <v>47</v>
      </c>
      <c r="B11" s="50"/>
      <c r="C11" s="50"/>
      <c r="D11" s="50"/>
      <c r="E11" s="57">
        <f t="shared" si="0"/>
        <v>0</v>
      </c>
      <c r="F11" s="50"/>
      <c r="G11" s="50"/>
      <c r="H11" s="50"/>
      <c r="I11" s="219"/>
      <c r="J11" s="50"/>
      <c r="K11" s="50"/>
      <c r="L11" s="50"/>
      <c r="M11" s="219"/>
      <c r="N11" s="50"/>
      <c r="O11" s="138"/>
      <c r="P11" s="58"/>
    </row>
    <row r="12" spans="1:16" ht="15.75" customHeight="1">
      <c r="A12" s="63" t="s">
        <v>48</v>
      </c>
      <c r="B12" s="50"/>
      <c r="C12" s="50"/>
      <c r="D12" s="50"/>
      <c r="E12" s="57">
        <f>SUM(B12:D12)</f>
        <v>0</v>
      </c>
      <c r="F12" s="50"/>
      <c r="G12" s="50"/>
      <c r="H12" s="50"/>
      <c r="I12" s="219"/>
      <c r="J12" s="50"/>
      <c r="K12" s="50"/>
      <c r="L12" s="50"/>
      <c r="M12" s="219"/>
      <c r="N12" s="50"/>
      <c r="O12" s="138"/>
      <c r="P12" s="58"/>
    </row>
    <row r="13" spans="1:16" ht="15.75" customHeight="1">
      <c r="A13" s="63" t="s">
        <v>49</v>
      </c>
      <c r="B13" s="50"/>
      <c r="C13" s="50"/>
      <c r="D13" s="50"/>
      <c r="E13" s="57">
        <f t="shared" si="0"/>
        <v>0</v>
      </c>
      <c r="F13" s="50"/>
      <c r="G13" s="50"/>
      <c r="H13" s="50"/>
      <c r="I13" s="219"/>
      <c r="J13" s="50"/>
      <c r="K13" s="50"/>
      <c r="L13" s="50"/>
      <c r="M13" s="219"/>
      <c r="N13" s="50"/>
      <c r="O13" s="138"/>
      <c r="P13" s="58"/>
    </row>
    <row r="14" spans="1:16" ht="15.75" customHeight="1">
      <c r="A14" s="63" t="s">
        <v>50</v>
      </c>
      <c r="B14" s="64"/>
      <c r="C14" s="50"/>
      <c r="D14" s="50"/>
      <c r="E14" s="57">
        <f t="shared" si="0"/>
        <v>0</v>
      </c>
      <c r="F14" s="50"/>
      <c r="G14" s="50">
        <v>2800</v>
      </c>
      <c r="H14" s="50"/>
      <c r="I14" s="219"/>
      <c r="J14" s="50"/>
      <c r="K14" s="50">
        <v>2800</v>
      </c>
      <c r="L14" s="50"/>
      <c r="M14" s="219"/>
      <c r="N14" s="50"/>
      <c r="O14" s="138">
        <v>3115</v>
      </c>
      <c r="P14" s="58"/>
    </row>
    <row r="15" spans="1:16" ht="15.75" customHeight="1">
      <c r="A15" s="59" t="s">
        <v>6</v>
      </c>
      <c r="B15" s="64"/>
      <c r="C15" s="50"/>
      <c r="D15" s="50"/>
      <c r="E15" s="57"/>
      <c r="F15" s="50"/>
      <c r="G15" s="50"/>
      <c r="H15" s="50"/>
      <c r="I15" s="219"/>
      <c r="J15" s="50"/>
      <c r="K15" s="50"/>
      <c r="L15" s="50"/>
      <c r="M15" s="219"/>
      <c r="N15" s="50"/>
      <c r="O15" s="138"/>
      <c r="P15" s="58"/>
    </row>
    <row r="16" spans="1:16" s="53" customFormat="1" ht="15.75" customHeight="1">
      <c r="A16" s="54" t="s">
        <v>51</v>
      </c>
      <c r="B16" s="65"/>
      <c r="C16" s="51"/>
      <c r="D16" s="51"/>
      <c r="E16" s="62">
        <f t="shared" si="0"/>
        <v>0</v>
      </c>
      <c r="F16" s="51"/>
      <c r="G16" s="51"/>
      <c r="H16" s="51"/>
      <c r="I16" s="219"/>
      <c r="J16" s="51"/>
      <c r="K16" s="51"/>
      <c r="L16" s="51"/>
      <c r="M16" s="219"/>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19"/>
      <c r="J17" s="51"/>
      <c r="K17" s="51"/>
      <c r="L17" s="51"/>
      <c r="M17" s="219"/>
      <c r="N17" s="51"/>
      <c r="O17" s="137"/>
      <c r="P17" s="52"/>
    </row>
    <row r="18" spans="1:16" s="53" customFormat="1" ht="15.75" customHeight="1">
      <c r="A18" s="54" t="s">
        <v>53</v>
      </c>
      <c r="B18" s="51"/>
      <c r="C18" s="51"/>
      <c r="D18" s="51"/>
      <c r="E18" s="62">
        <f t="shared" si="0"/>
        <v>0</v>
      </c>
      <c r="F18" s="51"/>
      <c r="G18" s="51">
        <v>3000</v>
      </c>
      <c r="H18" s="51"/>
      <c r="I18" s="219"/>
      <c r="J18" s="51"/>
      <c r="K18" s="51">
        <v>3000</v>
      </c>
      <c r="L18" s="51"/>
      <c r="M18" s="219"/>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6400</v>
      </c>
      <c r="H19" s="79"/>
      <c r="I19" s="219"/>
      <c r="J19" s="79"/>
      <c r="K19" s="79">
        <v>6400</v>
      </c>
      <c r="L19" s="79"/>
      <c r="M19" s="219"/>
      <c r="N19" s="79"/>
      <c r="O19" s="139">
        <f>O20+O44</f>
        <v>3475.5305</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3481.73</v>
      </c>
      <c r="H20" s="51"/>
      <c r="I20" s="219"/>
      <c r="J20" s="51"/>
      <c r="K20" s="51">
        <v>3481.73</v>
      </c>
      <c r="L20" s="51"/>
      <c r="M20" s="219"/>
      <c r="N20" s="51"/>
      <c r="O20" s="137">
        <f>O21+O28+O41+O42+O43</f>
        <v>3201.4674999999997</v>
      </c>
      <c r="P20" s="52"/>
    </row>
    <row r="21" spans="1:16" s="53" customFormat="1" ht="15.75" customHeight="1">
      <c r="A21" s="68" t="s">
        <v>5</v>
      </c>
      <c r="B21" s="65">
        <f>SUM(B22:B27)</f>
        <v>8879297.06</v>
      </c>
      <c r="C21" s="62">
        <f>SUM(C22:C27)</f>
        <v>0</v>
      </c>
      <c r="D21" s="62">
        <f>SUM(D22:D27)</f>
        <v>0</v>
      </c>
      <c r="E21" s="62">
        <f t="shared" si="0"/>
        <v>8879297.06</v>
      </c>
      <c r="F21" s="51"/>
      <c r="G21" s="51">
        <f>G22+G24+G25</f>
        <v>617.05</v>
      </c>
      <c r="H21" s="51"/>
      <c r="I21" s="219"/>
      <c r="J21" s="51"/>
      <c r="K21" s="51">
        <v>617.05</v>
      </c>
      <c r="L21" s="51"/>
      <c r="M21" s="219"/>
      <c r="N21" s="51"/>
      <c r="O21" s="137">
        <f>O22+O24+O25</f>
        <v>529.4125</v>
      </c>
      <c r="P21" s="52"/>
    </row>
    <row r="22" spans="1:16" ht="15.75" customHeight="1">
      <c r="A22" s="69" t="s">
        <v>29</v>
      </c>
      <c r="B22" s="64">
        <v>7644225.0600000005</v>
      </c>
      <c r="C22" s="50"/>
      <c r="D22" s="50"/>
      <c r="E22" s="57">
        <f t="shared" si="0"/>
        <v>7644225.0600000005</v>
      </c>
      <c r="F22" s="50"/>
      <c r="G22" s="50">
        <v>430.5</v>
      </c>
      <c r="H22" s="50"/>
      <c r="I22" s="219"/>
      <c r="J22" s="50"/>
      <c r="K22" s="50">
        <v>430.5</v>
      </c>
      <c r="L22" s="50"/>
      <c r="M22" s="219"/>
      <c r="N22" s="50"/>
      <c r="O22" s="138">
        <v>420.75</v>
      </c>
      <c r="P22" s="58"/>
    </row>
    <row r="23" spans="1:16" ht="15.75" customHeight="1">
      <c r="A23" s="69" t="s">
        <v>56</v>
      </c>
      <c r="B23" s="64"/>
      <c r="C23" s="50"/>
      <c r="D23" s="70"/>
      <c r="E23" s="57">
        <f t="shared" si="0"/>
        <v>0</v>
      </c>
      <c r="F23" s="50"/>
      <c r="G23" s="50"/>
      <c r="H23" s="50"/>
      <c r="I23" s="219"/>
      <c r="J23" s="50"/>
      <c r="K23" s="50"/>
      <c r="L23" s="50"/>
      <c r="M23" s="219"/>
      <c r="N23" s="50"/>
      <c r="O23" s="138"/>
      <c r="P23" s="58"/>
    </row>
    <row r="24" spans="1:16" ht="15.75" customHeight="1">
      <c r="A24" s="69" t="s">
        <v>31</v>
      </c>
      <c r="B24" s="64">
        <v>1235072</v>
      </c>
      <c r="C24" s="71"/>
      <c r="D24" s="50"/>
      <c r="E24" s="57">
        <f t="shared" si="0"/>
        <v>1235072</v>
      </c>
      <c r="F24" s="50"/>
      <c r="G24" s="50">
        <v>143.5</v>
      </c>
      <c r="H24" s="50"/>
      <c r="I24" s="219"/>
      <c r="J24" s="50"/>
      <c r="K24" s="50">
        <v>143.5</v>
      </c>
      <c r="L24" s="50"/>
      <c r="M24" s="219"/>
      <c r="N24" s="50"/>
      <c r="O24" s="138">
        <v>104.375</v>
      </c>
      <c r="P24" s="58"/>
    </row>
    <row r="25" spans="1:16" ht="15.75" customHeight="1">
      <c r="A25" s="69" t="s">
        <v>30</v>
      </c>
      <c r="B25" s="50"/>
      <c r="C25" s="50"/>
      <c r="D25" s="50"/>
      <c r="E25" s="57">
        <f t="shared" si="0"/>
        <v>0</v>
      </c>
      <c r="F25" s="50"/>
      <c r="G25" s="50">
        <v>43.05</v>
      </c>
      <c r="H25" s="50"/>
      <c r="I25" s="219"/>
      <c r="J25" s="50"/>
      <c r="K25" s="50">
        <v>43.05</v>
      </c>
      <c r="L25" s="101"/>
      <c r="M25" s="219"/>
      <c r="N25" s="50"/>
      <c r="O25" s="138">
        <v>4.2875</v>
      </c>
      <c r="P25" s="58"/>
    </row>
    <row r="26" spans="1:16" ht="15.75" customHeight="1">
      <c r="A26" s="69" t="s">
        <v>57</v>
      </c>
      <c r="B26" s="50"/>
      <c r="C26" s="50"/>
      <c r="D26" s="50"/>
      <c r="E26" s="57">
        <f t="shared" si="0"/>
        <v>0</v>
      </c>
      <c r="F26" s="50"/>
      <c r="G26" s="50"/>
      <c r="H26" s="50"/>
      <c r="I26" s="219"/>
      <c r="J26" s="50"/>
      <c r="K26" s="50"/>
      <c r="L26" s="50"/>
      <c r="M26" s="219"/>
      <c r="N26" s="50"/>
      <c r="O26" s="138"/>
      <c r="P26" s="58"/>
    </row>
    <row r="27" spans="1:16" ht="15.75" customHeight="1">
      <c r="A27" s="69" t="s">
        <v>58</v>
      </c>
      <c r="B27" s="50"/>
      <c r="C27" s="50"/>
      <c r="D27" s="50"/>
      <c r="E27" s="57">
        <f t="shared" si="0"/>
        <v>0</v>
      </c>
      <c r="F27" s="50"/>
      <c r="G27" s="50"/>
      <c r="H27" s="50"/>
      <c r="I27" s="219"/>
      <c r="J27" s="50"/>
      <c r="K27" s="50"/>
      <c r="L27" s="50"/>
      <c r="M27" s="219"/>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1376.45</v>
      </c>
      <c r="H28" s="51"/>
      <c r="I28" s="219"/>
      <c r="J28" s="51"/>
      <c r="K28" s="137">
        <v>1376.45</v>
      </c>
      <c r="L28" s="137"/>
      <c r="M28" s="219"/>
      <c r="N28" s="51"/>
      <c r="O28" s="137">
        <f>O29+O30+O31+O32+O36+O38</f>
        <v>1751.107</v>
      </c>
      <c r="P28" s="52"/>
    </row>
    <row r="29" spans="1:16" ht="15.75" customHeight="1">
      <c r="A29" s="69" t="s">
        <v>59</v>
      </c>
      <c r="B29" s="64">
        <v>1742563.23</v>
      </c>
      <c r="C29" s="64">
        <v>2215739.69</v>
      </c>
      <c r="D29" s="50"/>
      <c r="E29" s="57">
        <f t="shared" si="0"/>
        <v>3958302.92</v>
      </c>
      <c r="F29" s="72"/>
      <c r="G29" s="50">
        <v>270</v>
      </c>
      <c r="H29" s="50"/>
      <c r="I29" s="219"/>
      <c r="J29" s="72"/>
      <c r="K29" s="138">
        <v>270</v>
      </c>
      <c r="L29" s="138"/>
      <c r="M29" s="219"/>
      <c r="N29" s="72"/>
      <c r="O29" s="138">
        <v>379.016</v>
      </c>
      <c r="P29" s="58"/>
    </row>
    <row r="30" spans="1:16" ht="15.75" customHeight="1">
      <c r="A30" s="69" t="s">
        <v>60</v>
      </c>
      <c r="B30" s="64">
        <v>321946.51</v>
      </c>
      <c r="C30" s="64">
        <v>12553.069999999998</v>
      </c>
      <c r="D30" s="50"/>
      <c r="E30" s="57">
        <f t="shared" si="0"/>
        <v>334499.58</v>
      </c>
      <c r="F30" s="73"/>
      <c r="G30" s="50">
        <v>52</v>
      </c>
      <c r="H30" s="50"/>
      <c r="I30" s="219"/>
      <c r="J30" s="73"/>
      <c r="K30" s="138">
        <v>52</v>
      </c>
      <c r="L30" s="138"/>
      <c r="M30" s="219"/>
      <c r="N30" s="73"/>
      <c r="O30" s="138">
        <v>56.798</v>
      </c>
      <c r="P30" s="58"/>
    </row>
    <row r="31" spans="1:16" ht="15.75" customHeight="1">
      <c r="A31" s="69" t="s">
        <v>61</v>
      </c>
      <c r="B31" s="64">
        <v>13125685.168450002</v>
      </c>
      <c r="C31" s="64">
        <v>3870.47</v>
      </c>
      <c r="D31" s="50"/>
      <c r="E31" s="57">
        <f t="shared" si="0"/>
        <v>13129555.638450002</v>
      </c>
      <c r="F31" s="50"/>
      <c r="G31" s="50">
        <v>190</v>
      </c>
      <c r="H31" s="50"/>
      <c r="I31" s="219"/>
      <c r="J31" s="50"/>
      <c r="K31" s="138">
        <v>190</v>
      </c>
      <c r="L31" s="138"/>
      <c r="M31" s="219"/>
      <c r="N31" s="50"/>
      <c r="O31" s="138">
        <v>303.953</v>
      </c>
      <c r="P31" s="58"/>
    </row>
    <row r="32" spans="1:16" ht="15.75" customHeight="1">
      <c r="A32" s="69" t="s">
        <v>62</v>
      </c>
      <c r="B32" s="64">
        <v>156899.43</v>
      </c>
      <c r="C32" s="64">
        <v>3746.93</v>
      </c>
      <c r="D32" s="50"/>
      <c r="E32" s="57">
        <f t="shared" si="0"/>
        <v>160646.36</v>
      </c>
      <c r="F32" s="50"/>
      <c r="G32" s="50">
        <v>120</v>
      </c>
      <c r="H32" s="50"/>
      <c r="I32" s="219"/>
      <c r="J32" s="50"/>
      <c r="K32" s="138">
        <v>120</v>
      </c>
      <c r="L32" s="138"/>
      <c r="M32" s="219"/>
      <c r="N32" s="50"/>
      <c r="O32" s="138">
        <v>206.87</v>
      </c>
      <c r="P32" s="58"/>
    </row>
    <row r="33" spans="1:16" ht="15.75" customHeight="1">
      <c r="A33" s="69" t="s">
        <v>63</v>
      </c>
      <c r="B33" s="64"/>
      <c r="C33" s="50"/>
      <c r="D33" s="50"/>
      <c r="E33" s="57">
        <f t="shared" si="0"/>
        <v>0</v>
      </c>
      <c r="F33" s="50"/>
      <c r="G33" s="50"/>
      <c r="H33" s="50"/>
      <c r="I33" s="219"/>
      <c r="J33" s="50"/>
      <c r="K33" s="138"/>
      <c r="L33" s="138"/>
      <c r="M33" s="219"/>
      <c r="N33" s="50"/>
      <c r="O33" s="138"/>
      <c r="P33" s="58"/>
    </row>
    <row r="34" spans="1:16" ht="15.75" customHeight="1">
      <c r="A34" s="69" t="s">
        <v>64</v>
      </c>
      <c r="B34" s="64"/>
      <c r="C34" s="50"/>
      <c r="D34" s="50"/>
      <c r="E34" s="57">
        <f t="shared" si="0"/>
        <v>0</v>
      </c>
      <c r="F34" s="50"/>
      <c r="G34" s="50"/>
      <c r="H34" s="50"/>
      <c r="I34" s="219"/>
      <c r="J34" s="50"/>
      <c r="K34" s="138"/>
      <c r="L34" s="138"/>
      <c r="M34" s="219"/>
      <c r="N34" s="50"/>
      <c r="O34" s="138"/>
      <c r="P34" s="58"/>
    </row>
    <row r="35" spans="1:16" ht="45">
      <c r="A35" s="69" t="s">
        <v>65</v>
      </c>
      <c r="B35" s="64">
        <v>50704.63</v>
      </c>
      <c r="C35" s="50"/>
      <c r="D35" s="50"/>
      <c r="E35" s="57">
        <f t="shared" si="0"/>
        <v>50704.63</v>
      </c>
      <c r="F35" s="50"/>
      <c r="G35" s="50"/>
      <c r="H35" s="50"/>
      <c r="I35" s="219"/>
      <c r="J35" s="50"/>
      <c r="K35" s="138"/>
      <c r="L35" s="138"/>
      <c r="M35" s="219"/>
      <c r="N35" s="50"/>
      <c r="O35" s="138"/>
      <c r="P35" s="58"/>
    </row>
    <row r="36" spans="1:16" ht="45">
      <c r="A36" s="69" t="s">
        <v>66</v>
      </c>
      <c r="B36" s="64">
        <v>363816.86000000004</v>
      </c>
      <c r="C36" s="64">
        <v>4725.43</v>
      </c>
      <c r="D36" s="50"/>
      <c r="E36" s="57">
        <f t="shared" si="0"/>
        <v>368542.29000000004</v>
      </c>
      <c r="F36" s="50"/>
      <c r="G36" s="50">
        <v>22.45</v>
      </c>
      <c r="H36" s="50"/>
      <c r="I36" s="219"/>
      <c r="J36" s="50"/>
      <c r="K36" s="138">
        <v>22.45</v>
      </c>
      <c r="L36" s="138"/>
      <c r="M36" s="219"/>
      <c r="N36" s="50"/>
      <c r="O36" s="138">
        <v>16.94</v>
      </c>
      <c r="P36" s="58"/>
    </row>
    <row r="37" spans="1:16" ht="30">
      <c r="A37" s="69" t="s">
        <v>84</v>
      </c>
      <c r="B37" s="64"/>
      <c r="C37" s="50"/>
      <c r="D37" s="50"/>
      <c r="E37" s="57">
        <f t="shared" si="0"/>
        <v>0</v>
      </c>
      <c r="F37" s="73"/>
      <c r="G37" s="50"/>
      <c r="H37" s="50"/>
      <c r="I37" s="219"/>
      <c r="J37" s="73"/>
      <c r="K37" s="138"/>
      <c r="L37" s="138"/>
      <c r="M37" s="219"/>
      <c r="N37" s="73"/>
      <c r="O37" s="138"/>
      <c r="P37" s="58"/>
    </row>
    <row r="38" spans="1:16" ht="15.75" customHeight="1">
      <c r="A38" s="69" t="s">
        <v>67</v>
      </c>
      <c r="B38" s="64">
        <v>246383.37999999998</v>
      </c>
      <c r="C38" s="64">
        <v>256024.93</v>
      </c>
      <c r="D38" s="50"/>
      <c r="E38" s="57">
        <f t="shared" si="0"/>
        <v>502408.30999999994</v>
      </c>
      <c r="F38" s="73"/>
      <c r="G38" s="50">
        <v>722</v>
      </c>
      <c r="H38" s="50"/>
      <c r="I38" s="219"/>
      <c r="J38" s="73"/>
      <c r="K38" s="138">
        <v>722</v>
      </c>
      <c r="L38" s="138"/>
      <c r="M38" s="219"/>
      <c r="N38" s="73"/>
      <c r="O38" s="138">
        <v>787.53</v>
      </c>
      <c r="P38" s="58"/>
    </row>
    <row r="39" spans="1:16" s="53" customFormat="1" ht="15.75" customHeight="1">
      <c r="A39" s="68" t="s">
        <v>68</v>
      </c>
      <c r="B39" s="65"/>
      <c r="C39" s="51"/>
      <c r="D39" s="51"/>
      <c r="E39" s="62">
        <f t="shared" si="0"/>
        <v>0</v>
      </c>
      <c r="F39" s="51"/>
      <c r="G39" s="51">
        <v>331.73</v>
      </c>
      <c r="H39" s="51"/>
      <c r="I39" s="219"/>
      <c r="J39" s="51"/>
      <c r="K39" s="51">
        <v>331.73</v>
      </c>
      <c r="L39" s="51"/>
      <c r="M39" s="219"/>
      <c r="N39" s="51"/>
      <c r="O39" s="137">
        <v>0</v>
      </c>
      <c r="P39" s="52"/>
    </row>
    <row r="40" spans="1:16" s="53" customFormat="1" ht="15.75" customHeight="1">
      <c r="A40" s="68" t="s">
        <v>7</v>
      </c>
      <c r="B40" s="65"/>
      <c r="C40" s="51"/>
      <c r="D40" s="51"/>
      <c r="E40" s="62">
        <f t="shared" si="0"/>
        <v>0</v>
      </c>
      <c r="F40" s="51"/>
      <c r="G40" s="51"/>
      <c r="H40" s="51"/>
      <c r="I40" s="219"/>
      <c r="J40" s="51"/>
      <c r="K40" s="51"/>
      <c r="L40" s="51"/>
      <c r="M40" s="219"/>
      <c r="N40" s="51"/>
      <c r="O40" s="137"/>
      <c r="P40" s="52"/>
    </row>
    <row r="41" spans="1:16" s="53" customFormat="1" ht="15.75" customHeight="1">
      <c r="A41" s="68" t="s">
        <v>6</v>
      </c>
      <c r="B41" s="65"/>
      <c r="C41" s="51"/>
      <c r="D41" s="51"/>
      <c r="E41" s="62">
        <f t="shared" si="0"/>
        <v>0</v>
      </c>
      <c r="F41" s="51"/>
      <c r="G41" s="51">
        <v>6.5</v>
      </c>
      <c r="H41" s="51"/>
      <c r="I41" s="219"/>
      <c r="J41" s="51"/>
      <c r="K41" s="51">
        <v>6.5</v>
      </c>
      <c r="L41" s="51"/>
      <c r="M41" s="219"/>
      <c r="N41" s="51"/>
      <c r="O41" s="137">
        <v>5.8</v>
      </c>
      <c r="P41" s="52"/>
    </row>
    <row r="42" spans="1:16" s="53" customFormat="1" ht="15.75" customHeight="1">
      <c r="A42" s="68" t="s">
        <v>8</v>
      </c>
      <c r="B42" s="65">
        <v>135705.74</v>
      </c>
      <c r="C42" s="65">
        <v>0</v>
      </c>
      <c r="D42" s="51"/>
      <c r="E42" s="62">
        <f t="shared" si="0"/>
        <v>135705.74</v>
      </c>
      <c r="F42" s="51"/>
      <c r="G42" s="51">
        <v>200</v>
      </c>
      <c r="H42" s="51"/>
      <c r="I42" s="219"/>
      <c r="J42" s="51"/>
      <c r="K42" s="51">
        <v>200</v>
      </c>
      <c r="L42" s="51"/>
      <c r="M42" s="219"/>
      <c r="N42" s="51"/>
      <c r="O42" s="175">
        <v>158.077</v>
      </c>
      <c r="P42" s="52"/>
    </row>
    <row r="43" spans="1:16" s="53" customFormat="1" ht="15.75" customHeight="1">
      <c r="A43" s="68" t="s">
        <v>0</v>
      </c>
      <c r="B43" s="65">
        <v>6659324.159999999</v>
      </c>
      <c r="C43" s="51"/>
      <c r="D43" s="51"/>
      <c r="E43" s="62">
        <f t="shared" si="0"/>
        <v>6659324.159999999</v>
      </c>
      <c r="F43" s="51"/>
      <c r="G43" s="51">
        <v>950</v>
      </c>
      <c r="H43" s="51"/>
      <c r="I43" s="219"/>
      <c r="J43" s="51"/>
      <c r="K43" s="51">
        <v>950</v>
      </c>
      <c r="L43" s="51"/>
      <c r="M43" s="219"/>
      <c r="N43" s="51"/>
      <c r="O43" s="175">
        <v>757.071</v>
      </c>
      <c r="P43" s="52"/>
    </row>
    <row r="44" spans="1:16" s="53" customFormat="1" ht="15.75" customHeight="1">
      <c r="A44" s="67" t="s">
        <v>69</v>
      </c>
      <c r="B44" s="55">
        <f>B45+B49+B50+B51</f>
        <v>20726320.68</v>
      </c>
      <c r="C44" s="55">
        <f>C45+C49+C50+C51</f>
        <v>8659.66</v>
      </c>
      <c r="D44" s="55">
        <f>D45+D49+D50+D51</f>
        <v>17768000.04</v>
      </c>
      <c r="E44" s="55">
        <f>E45+E49+E50+E51</f>
        <v>38502980.38</v>
      </c>
      <c r="F44" s="51"/>
      <c r="G44" s="51">
        <v>2774.22</v>
      </c>
      <c r="H44" s="51"/>
      <c r="I44" s="219"/>
      <c r="J44" s="51"/>
      <c r="K44" s="51">
        <v>2774.22</v>
      </c>
      <c r="L44" s="51"/>
      <c r="M44" s="219"/>
      <c r="N44" s="51"/>
      <c r="O44" s="174">
        <v>274.063</v>
      </c>
      <c r="P44" s="52"/>
    </row>
    <row r="45" spans="1:16" s="53" customFormat="1" ht="15.75" customHeight="1">
      <c r="A45" s="68" t="s">
        <v>70</v>
      </c>
      <c r="B45" s="62">
        <f>SUM(B46:B48)</f>
        <v>20726320.68</v>
      </c>
      <c r="C45" s="62">
        <f>SUM(C46:C48)</f>
        <v>8659.66</v>
      </c>
      <c r="D45" s="62">
        <f>SUM(D46:D48)</f>
        <v>17768000.04</v>
      </c>
      <c r="E45" s="62">
        <f>SUM(E46:E48)</f>
        <v>38502980.38</v>
      </c>
      <c r="F45" s="51"/>
      <c r="G45" s="51">
        <v>2774.22</v>
      </c>
      <c r="H45" s="51"/>
      <c r="I45" s="219"/>
      <c r="J45" s="51"/>
      <c r="K45" s="51">
        <v>2774.22</v>
      </c>
      <c r="L45" s="51"/>
      <c r="M45" s="219"/>
      <c r="N45" s="51"/>
      <c r="O45" s="174">
        <v>274.063</v>
      </c>
      <c r="P45" s="52"/>
    </row>
    <row r="46" spans="1:16" ht="15.75" customHeight="1">
      <c r="A46" s="69" t="s">
        <v>71</v>
      </c>
      <c r="B46" s="64">
        <v>15619318.44</v>
      </c>
      <c r="C46" s="64">
        <v>0</v>
      </c>
      <c r="D46" s="64">
        <v>10990643.6</v>
      </c>
      <c r="E46" s="57">
        <f t="shared" si="0"/>
        <v>26609962.04</v>
      </c>
      <c r="F46" s="50"/>
      <c r="G46" s="74"/>
      <c r="H46" s="50"/>
      <c r="I46" s="219"/>
      <c r="J46" s="50"/>
      <c r="K46" s="74"/>
      <c r="L46" s="50"/>
      <c r="M46" s="219"/>
      <c r="N46" s="50"/>
      <c r="O46" s="74"/>
      <c r="P46" s="58"/>
    </row>
    <row r="47" spans="1:16" ht="15.75" customHeight="1">
      <c r="A47" s="69" t="s">
        <v>72</v>
      </c>
      <c r="B47" s="64">
        <v>1975396.44</v>
      </c>
      <c r="C47" s="64">
        <v>8659.66</v>
      </c>
      <c r="D47" s="64">
        <v>0</v>
      </c>
      <c r="E47" s="57">
        <f t="shared" si="0"/>
        <v>1984056.0999999999</v>
      </c>
      <c r="F47" s="50"/>
      <c r="G47" s="50"/>
      <c r="H47" s="50"/>
      <c r="I47" s="219"/>
      <c r="J47" s="50"/>
      <c r="K47" s="50"/>
      <c r="L47" s="50"/>
      <c r="M47" s="219"/>
      <c r="N47" s="50"/>
      <c r="O47" s="50"/>
      <c r="P47" s="58"/>
    </row>
    <row r="48" spans="1:16" ht="15.75" customHeight="1">
      <c r="A48" s="69" t="s">
        <v>73</v>
      </c>
      <c r="B48" s="64">
        <v>3131605.8</v>
      </c>
      <c r="C48" s="50"/>
      <c r="D48" s="64">
        <v>6777356.44</v>
      </c>
      <c r="E48" s="57">
        <f t="shared" si="0"/>
        <v>9908962.24</v>
      </c>
      <c r="F48" s="50"/>
      <c r="G48" s="50"/>
      <c r="H48" s="50"/>
      <c r="I48" s="219"/>
      <c r="J48" s="50"/>
      <c r="K48" s="50"/>
      <c r="L48" s="50"/>
      <c r="M48" s="219"/>
      <c r="N48" s="50"/>
      <c r="O48" s="50"/>
      <c r="P48" s="58"/>
    </row>
    <row r="49" spans="1:16" s="53" customFormat="1" ht="15.75" customHeight="1">
      <c r="A49" s="68" t="s">
        <v>74</v>
      </c>
      <c r="B49" s="51"/>
      <c r="C49" s="51"/>
      <c r="D49" s="51"/>
      <c r="E49" s="62">
        <f t="shared" si="0"/>
        <v>0</v>
      </c>
      <c r="F49" s="51"/>
      <c r="G49" s="51"/>
      <c r="H49" s="51"/>
      <c r="I49" s="219"/>
      <c r="J49" s="51"/>
      <c r="K49" s="51"/>
      <c r="L49" s="51"/>
      <c r="M49" s="219"/>
      <c r="N49" s="51"/>
      <c r="O49" s="51"/>
      <c r="P49" s="52"/>
    </row>
    <row r="50" spans="1:16" s="53" customFormat="1" ht="15.75" customHeight="1">
      <c r="A50" s="68" t="s">
        <v>75</v>
      </c>
      <c r="B50" s="51"/>
      <c r="C50" s="51"/>
      <c r="D50" s="51"/>
      <c r="E50" s="62">
        <f t="shared" si="0"/>
        <v>0</v>
      </c>
      <c r="F50" s="51"/>
      <c r="G50" s="51"/>
      <c r="H50" s="51"/>
      <c r="I50" s="219"/>
      <c r="J50" s="51"/>
      <c r="K50" s="51"/>
      <c r="L50" s="51"/>
      <c r="M50" s="219"/>
      <c r="N50" s="51"/>
      <c r="O50" s="51"/>
      <c r="P50" s="52"/>
    </row>
    <row r="51" spans="1:16" s="53" customFormat="1" ht="15.75" customHeight="1">
      <c r="A51" s="68" t="s">
        <v>76</v>
      </c>
      <c r="B51" s="51"/>
      <c r="C51" s="51"/>
      <c r="D51" s="51"/>
      <c r="E51" s="62">
        <f t="shared" si="0"/>
        <v>0</v>
      </c>
      <c r="F51" s="51"/>
      <c r="G51" s="51"/>
      <c r="H51" s="51"/>
      <c r="I51" s="219"/>
      <c r="J51" s="51"/>
      <c r="K51" s="51"/>
      <c r="L51" s="51"/>
      <c r="M51" s="219"/>
      <c r="N51" s="51"/>
      <c r="O51" s="51"/>
      <c r="P51" s="52"/>
    </row>
    <row r="52" spans="1:16" s="53" customFormat="1" ht="15.75" customHeight="1">
      <c r="A52" s="67" t="s">
        <v>77</v>
      </c>
      <c r="B52" s="51"/>
      <c r="C52" s="51"/>
      <c r="D52" s="51"/>
      <c r="E52" s="62">
        <f t="shared" si="0"/>
        <v>0</v>
      </c>
      <c r="F52" s="51"/>
      <c r="G52" s="51"/>
      <c r="H52" s="51"/>
      <c r="I52" s="219"/>
      <c r="J52" s="51"/>
      <c r="K52" s="51"/>
      <c r="L52" s="51"/>
      <c r="M52" s="219"/>
      <c r="N52" s="51"/>
      <c r="O52" s="51"/>
      <c r="P52" s="52"/>
    </row>
    <row r="53" spans="1:16" s="53" customFormat="1" ht="15.75" customHeight="1">
      <c r="A53" s="67" t="s">
        <v>78</v>
      </c>
      <c r="B53" s="51"/>
      <c r="C53" s="51"/>
      <c r="D53" s="51"/>
      <c r="E53" s="62">
        <f t="shared" si="0"/>
        <v>0</v>
      </c>
      <c r="F53" s="51"/>
      <c r="G53" s="51">
        <v>144.05</v>
      </c>
      <c r="H53" s="51"/>
      <c r="I53" s="219"/>
      <c r="J53" s="51"/>
      <c r="K53" s="51"/>
      <c r="L53" s="51"/>
      <c r="M53" s="219"/>
      <c r="N53" s="51"/>
      <c r="O53" s="51"/>
      <c r="P53" s="52"/>
    </row>
    <row r="54" spans="1:16" s="81" customFormat="1" ht="16.5" customHeight="1" thickBot="1">
      <c r="A54" s="82" t="s">
        <v>79</v>
      </c>
      <c r="B54" s="83" t="e">
        <f>B6-B19</f>
        <v>#REF!</v>
      </c>
      <c r="C54" s="83" t="e">
        <f>C6-C19</f>
        <v>#REF!</v>
      </c>
      <c r="D54" s="83" t="e">
        <f>D6-D19</f>
        <v>#REF!</v>
      </c>
      <c r="E54" s="83" t="e">
        <f>E6-E19</f>
        <v>#REF!</v>
      </c>
      <c r="F54" s="84"/>
      <c r="G54" s="84">
        <v>600</v>
      </c>
      <c r="H54" s="84"/>
      <c r="I54" s="220"/>
      <c r="J54" s="84"/>
      <c r="K54" s="84">
        <v>600</v>
      </c>
      <c r="L54" s="84"/>
      <c r="M54" s="220"/>
      <c r="N54" s="84"/>
      <c r="O54" s="84">
        <f>O6-O19</f>
        <v>-360.53049999999985</v>
      </c>
      <c r="P54" s="85"/>
    </row>
    <row r="55" spans="1:16" ht="32.25" customHeight="1">
      <c r="A55" s="211" t="s">
        <v>118</v>
      </c>
      <c r="B55" s="212"/>
      <c r="C55" s="212"/>
      <c r="D55" s="212"/>
      <c r="E55" s="212"/>
      <c r="F55" s="212"/>
      <c r="G55" s="212"/>
      <c r="H55" s="212"/>
      <c r="I55" s="212"/>
      <c r="J55" s="212"/>
      <c r="K55" s="212"/>
      <c r="L55" s="212"/>
      <c r="M55" s="212"/>
      <c r="N55" s="212"/>
      <c r="O55" s="212"/>
      <c r="P55" s="212"/>
    </row>
    <row r="56" spans="1:16" ht="32.25" customHeight="1">
      <c r="A56" s="213" t="s">
        <v>119</v>
      </c>
      <c r="B56" s="214"/>
      <c r="C56" s="214"/>
      <c r="D56" s="214"/>
      <c r="E56" s="214"/>
      <c r="F56" s="214"/>
      <c r="G56" s="214"/>
      <c r="H56" s="214"/>
      <c r="I56" s="214"/>
      <c r="J56" s="214"/>
      <c r="K56" s="214"/>
      <c r="L56" s="214"/>
      <c r="M56" s="214"/>
      <c r="N56" s="214"/>
      <c r="O56" s="214"/>
      <c r="P56" s="214"/>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D1">
      <selection activeCell="B10" sqref="B10:N10"/>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88" t="s">
        <v>91</v>
      </c>
      <c r="C1" s="188"/>
      <c r="D1" s="188"/>
      <c r="E1" s="188"/>
      <c r="F1" s="188"/>
      <c r="G1" s="188"/>
      <c r="H1" s="188"/>
      <c r="I1" s="188"/>
      <c r="J1" s="188"/>
      <c r="K1" s="188"/>
      <c r="L1" s="188"/>
      <c r="M1" s="188"/>
      <c r="N1" s="188"/>
      <c r="O1" s="88"/>
    </row>
    <row r="2" spans="2:14" ht="82.5" customHeight="1">
      <c r="B2" s="186" t="s">
        <v>147</v>
      </c>
      <c r="C2" s="186"/>
      <c r="D2" s="186"/>
      <c r="E2" s="186"/>
      <c r="F2" s="186"/>
      <c r="G2" s="186"/>
      <c r="H2" s="186"/>
      <c r="I2" s="186"/>
      <c r="J2" s="186"/>
      <c r="K2" s="186"/>
      <c r="L2" s="186"/>
      <c r="M2" s="186"/>
      <c r="N2" s="186"/>
    </row>
    <row r="3" spans="2:14" ht="19.5" customHeight="1" thickBot="1">
      <c r="B3" s="187" t="s">
        <v>16</v>
      </c>
      <c r="C3" s="187"/>
      <c r="D3" s="187"/>
      <c r="E3" s="187"/>
      <c r="F3" s="187"/>
      <c r="G3" s="187"/>
      <c r="H3" s="187"/>
      <c r="I3" s="187"/>
      <c r="J3" s="187"/>
      <c r="K3" s="187"/>
      <c r="L3" s="187"/>
      <c r="M3" s="187"/>
      <c r="N3" s="187"/>
    </row>
    <row r="4" spans="2:14" s="33" customFormat="1" ht="15" customHeight="1">
      <c r="B4" s="226" t="s">
        <v>26</v>
      </c>
      <c r="C4" s="223" t="s">
        <v>27</v>
      </c>
      <c r="D4" s="224"/>
      <c r="E4" s="224"/>
      <c r="F4" s="225"/>
      <c r="G4" s="223" t="s">
        <v>113</v>
      </c>
      <c r="H4" s="224"/>
      <c r="I4" s="224"/>
      <c r="J4" s="225"/>
      <c r="K4" s="223" t="s">
        <v>28</v>
      </c>
      <c r="L4" s="224"/>
      <c r="M4" s="224"/>
      <c r="N4" s="225"/>
    </row>
    <row r="5" spans="2:14" s="33" customFormat="1" ht="15" customHeight="1">
      <c r="B5" s="227"/>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107625</v>
      </c>
      <c r="H6" s="121">
        <v>107625</v>
      </c>
      <c r="I6" s="121">
        <v>102750</v>
      </c>
      <c r="J6" s="119">
        <v>102750</v>
      </c>
      <c r="K6" s="120">
        <v>107625</v>
      </c>
      <c r="L6" s="121">
        <v>107625</v>
      </c>
      <c r="M6" s="121">
        <v>102750</v>
      </c>
      <c r="N6" s="119">
        <v>102750</v>
      </c>
    </row>
    <row r="7" spans="2:14" ht="29.25" customHeight="1">
      <c r="B7" s="118" t="s">
        <v>30</v>
      </c>
      <c r="C7" s="34"/>
      <c r="D7" s="116"/>
      <c r="E7" s="116"/>
      <c r="F7" s="117"/>
      <c r="G7" s="120">
        <v>225</v>
      </c>
      <c r="H7" s="121">
        <v>1625</v>
      </c>
      <c r="I7" s="121">
        <v>1000</v>
      </c>
      <c r="J7" s="119">
        <v>1562.5</v>
      </c>
      <c r="K7" s="120">
        <v>225</v>
      </c>
      <c r="L7" s="121">
        <v>1625</v>
      </c>
      <c r="M7" s="121">
        <v>1000</v>
      </c>
      <c r="N7" s="119">
        <v>1562.5</v>
      </c>
    </row>
    <row r="8" spans="2:14" ht="29.25" customHeight="1">
      <c r="B8" s="118" t="s">
        <v>31</v>
      </c>
      <c r="C8" s="34"/>
      <c r="D8" s="116"/>
      <c r="E8" s="116"/>
      <c r="F8" s="117"/>
      <c r="G8" s="120">
        <v>0</v>
      </c>
      <c r="H8" s="121">
        <v>35875</v>
      </c>
      <c r="I8" s="121">
        <v>34250</v>
      </c>
      <c r="J8" s="119">
        <v>34250</v>
      </c>
      <c r="K8" s="120">
        <v>0</v>
      </c>
      <c r="L8" s="121">
        <v>35875</v>
      </c>
      <c r="M8" s="121">
        <v>34250</v>
      </c>
      <c r="N8" s="119">
        <v>34250</v>
      </c>
    </row>
    <row r="9" spans="2:14" s="32" customFormat="1" ht="29.25" customHeight="1" thickBot="1">
      <c r="B9" s="99" t="s">
        <v>15</v>
      </c>
      <c r="C9" s="35"/>
      <c r="D9" s="98"/>
      <c r="E9" s="98"/>
      <c r="F9" s="36"/>
      <c r="G9" s="122">
        <f>G6+G7</f>
        <v>107850</v>
      </c>
      <c r="H9" s="123">
        <f>H6+H7+H8</f>
        <v>145125</v>
      </c>
      <c r="I9" s="123">
        <f>I6+I7+I8</f>
        <v>138000</v>
      </c>
      <c r="J9" s="124">
        <f>J6+J7+J8</f>
        <v>138562.5</v>
      </c>
      <c r="K9" s="122">
        <f>K6+K7</f>
        <v>107850</v>
      </c>
      <c r="L9" s="123">
        <v>145125</v>
      </c>
      <c r="M9" s="123">
        <f>M6+M7+M8</f>
        <v>138000</v>
      </c>
      <c r="N9" s="124">
        <f>N6+N7+N8</f>
        <v>138562.5</v>
      </c>
    </row>
    <row r="10" spans="2:14" ht="76.5" customHeight="1">
      <c r="B10" s="228" t="s">
        <v>115</v>
      </c>
      <c r="C10" s="229"/>
      <c r="D10" s="229"/>
      <c r="E10" s="229"/>
      <c r="F10" s="229"/>
      <c r="G10" s="229"/>
      <c r="H10" s="229"/>
      <c r="I10" s="229"/>
      <c r="J10" s="229"/>
      <c r="K10" s="229"/>
      <c r="L10" s="229"/>
      <c r="M10" s="229"/>
      <c r="N10" s="229"/>
    </row>
    <row r="11" spans="2:14" ht="60" customHeight="1">
      <c r="B11" s="221" t="s">
        <v>114</v>
      </c>
      <c r="C11" s="222"/>
      <c r="D11" s="222"/>
      <c r="E11" s="222"/>
      <c r="F11" s="222"/>
      <c r="G11" s="222"/>
      <c r="H11" s="222"/>
      <c r="I11" s="222"/>
      <c r="J11" s="222"/>
      <c r="K11" s="222"/>
      <c r="L11" s="222"/>
      <c r="M11" s="222"/>
      <c r="N11" s="222"/>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88" t="s">
        <v>92</v>
      </c>
      <c r="C1" s="188"/>
      <c r="D1" s="188"/>
      <c r="E1" s="188"/>
      <c r="F1" s="88"/>
    </row>
    <row r="2" spans="2:5" ht="81" customHeight="1">
      <c r="B2" s="186" t="s">
        <v>148</v>
      </c>
      <c r="C2" s="186"/>
      <c r="D2" s="186"/>
      <c r="E2" s="186"/>
    </row>
    <row r="3" spans="2:5" ht="11.25" customHeight="1" thickBot="1">
      <c r="B3" s="187" t="s">
        <v>16</v>
      </c>
      <c r="C3" s="187"/>
      <c r="D3" s="187"/>
      <c r="E3" s="187"/>
    </row>
    <row r="4" spans="2:5" s="33" customFormat="1" ht="25.5">
      <c r="B4" s="5" t="s">
        <v>26</v>
      </c>
      <c r="C4" s="95" t="s">
        <v>27</v>
      </c>
      <c r="D4" s="95" t="s">
        <v>113</v>
      </c>
      <c r="E4" s="96" t="s">
        <v>28</v>
      </c>
    </row>
    <row r="5" spans="2:5" ht="35.25" customHeight="1">
      <c r="B5" s="125" t="s">
        <v>32</v>
      </c>
      <c r="C5" s="121"/>
      <c r="D5" s="121">
        <v>4324.36</v>
      </c>
      <c r="E5" s="119">
        <f>D5</f>
        <v>4324.36</v>
      </c>
    </row>
    <row r="6" spans="2:5" ht="35.25" customHeight="1">
      <c r="B6" s="125" t="s">
        <v>33</v>
      </c>
      <c r="C6" s="121">
        <v>52473.64</v>
      </c>
      <c r="D6" s="121"/>
      <c r="E6" s="119">
        <f>C6</f>
        <v>52473.64</v>
      </c>
    </row>
    <row r="7" spans="2:5" s="32" customFormat="1" ht="35.25" customHeight="1" thickBot="1">
      <c r="B7" s="126" t="s">
        <v>15</v>
      </c>
      <c r="C7" s="123">
        <f>C6</f>
        <v>52473.64</v>
      </c>
      <c r="D7" s="123">
        <v>4324.36</v>
      </c>
      <c r="E7" s="124">
        <f>E5+E6</f>
        <v>56798</v>
      </c>
    </row>
    <row r="8" spans="2:5" s="32" customFormat="1" ht="71.25" customHeight="1">
      <c r="B8" s="230" t="s">
        <v>116</v>
      </c>
      <c r="C8" s="230"/>
      <c r="D8" s="230"/>
      <c r="E8" s="230"/>
    </row>
    <row r="9" spans="2:5" ht="58.5" customHeight="1">
      <c r="B9" s="221" t="s">
        <v>114</v>
      </c>
      <c r="C9" s="222"/>
      <c r="D9" s="222"/>
      <c r="E9" s="222"/>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F7" sqref="F7"/>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88" t="s">
        <v>93</v>
      </c>
      <c r="C1" s="188"/>
      <c r="D1" s="188"/>
      <c r="E1" s="88"/>
    </row>
    <row r="2" spans="2:7" s="10" customFormat="1" ht="78.75" customHeight="1" thickBot="1">
      <c r="B2" s="231" t="s">
        <v>128</v>
      </c>
      <c r="C2" s="231"/>
      <c r="D2" s="231"/>
      <c r="F2" s="41"/>
      <c r="G2" s="41"/>
    </row>
    <row r="3" spans="2:4" s="42" customFormat="1" ht="31.5" customHeight="1">
      <c r="B3" s="127" t="s">
        <v>17</v>
      </c>
      <c r="C3" s="128" t="s">
        <v>35</v>
      </c>
      <c r="D3" s="129" t="s">
        <v>34</v>
      </c>
    </row>
    <row r="4" spans="1:49" s="40" customFormat="1" ht="18">
      <c r="A4" s="38"/>
      <c r="B4" s="130" t="s">
        <v>149</v>
      </c>
      <c r="C4" s="131" t="s">
        <v>150</v>
      </c>
      <c r="D4" s="132" t="s">
        <v>151</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152</v>
      </c>
      <c r="C5" s="131" t="s">
        <v>153</v>
      </c>
      <c r="D5" s="132" t="s">
        <v>154</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3.5">
      <c r="A6" s="38"/>
      <c r="B6" s="89"/>
      <c r="C6" s="39"/>
      <c r="D6" s="90"/>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89" t="s">
        <v>105</v>
      </c>
      <c r="C27" s="189"/>
      <c r="D27" s="189"/>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User</cp:lastModifiedBy>
  <cp:lastPrinted>2014-11-19T07:42:44Z</cp:lastPrinted>
  <dcterms:created xsi:type="dcterms:W3CDTF">2009-04-27T08:15:56Z</dcterms:created>
  <dcterms:modified xsi:type="dcterms:W3CDTF">2017-01-26T07:50:01Z</dcterms:modified>
  <cp:category/>
  <cp:version/>
  <cp:contentType/>
  <cp:contentStatus/>
</cp:coreProperties>
</file>