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5" windowWidth="19440" windowHeight="7260" tabRatio="806" activeTab="10"/>
  </bookViews>
  <sheets>
    <sheet name="4-1" sheetId="1" r:id="rId1"/>
    <sheet name="4-2" sheetId="2" r:id="rId2"/>
    <sheet name="4-3" sheetId="3" r:id="rId3"/>
    <sheet name="4-4" sheetId="4" r:id="rId4"/>
    <sheet name="5-1 და 5-2 ა" sheetId="5" r:id="rId5"/>
    <sheet name="5-3" sheetId="6" r:id="rId6"/>
    <sheet name="5-1 და 5-2 ბ" sheetId="7" r:id="rId7"/>
    <sheet name="5-10" sheetId="8" r:id="rId8"/>
    <sheet name="5-4" sheetId="9" r:id="rId9"/>
    <sheet name="5-5" sheetId="10" r:id="rId10"/>
    <sheet name="5-6" sheetId="11" r:id="rId11"/>
    <sheet name="5-7" sheetId="12" r:id="rId12"/>
    <sheet name="5-8" sheetId="13" r:id="rId13"/>
    <sheet name="5-9"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'4-3'!$B$1:$E$10</definedName>
    <definedName name="_xlnm.Print_Area" localSheetId="3">'4-4'!$A$1:$F$14</definedName>
    <definedName name="_xlnm.Print_Area" localSheetId="4">'5-1 და 5-2 ა'!$A$1:$F$17</definedName>
    <definedName name="_xlnm.Print_Area" localSheetId="6">'5-1 და 5-2 ბ'!$A$1:$P$56</definedName>
    <definedName name="_xlnm.Print_Area" localSheetId="7">'5-10'!$A$1:$H$25</definedName>
    <definedName name="_xlnm.Print_Area" localSheetId="14">'5-11'!$A$1:$F$26</definedName>
    <definedName name="_xlnm.Print_Area" localSheetId="15">'5-12'!$A$1:$F$31</definedName>
    <definedName name="_xlnm.Print_Area" localSheetId="5">'5-3'!$B$1:$N$11</definedName>
    <definedName name="_xlnm.Print_Area" localSheetId="8">'5-4'!$B$1:$E$9</definedName>
    <definedName name="_xlnm.Print_Area" localSheetId="9">'5-5'!$B$1:$D$27</definedName>
    <definedName name="_xlnm.Print_Area" localSheetId="10">'5-6'!$B$1:$C$5</definedName>
    <definedName name="_xlnm.Print_Area" localSheetId="11">'5-7'!$B$1:$C$5</definedName>
    <definedName name="_xlnm.Print_Area" localSheetId="12">'5-8'!$B$1:$C$16</definedName>
    <definedName name="_xlnm.Print_Area" localSheetId="13">'5-9'!$B$1:$C$6</definedName>
  </definedNames>
  <calcPr fullCalcOnLoad="1"/>
</workbook>
</file>

<file path=xl/sharedStrings.xml><?xml version="1.0" encoding="utf-8"?>
<sst xmlns="http://schemas.openxmlformats.org/spreadsheetml/2006/main" count="229" uniqueCount="177">
  <si>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</si>
  <si>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</si>
  <si>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</si>
  <si>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</si>
  <si>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</si>
  <si>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</si>
  <si>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</si>
  <si>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</si>
  <si>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</si>
  <si>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</si>
  <si>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</si>
  <si>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</si>
  <si>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</si>
  <si>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</si>
  <si>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</si>
  <si>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</si>
  <si>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</si>
  <si>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</si>
  <si>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</si>
  <si>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</si>
  <si>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</si>
  <si>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</si>
  <si>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</si>
  <si>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</si>
  <si>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</si>
  <si>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</si>
  <si>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</si>
  <si>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</si>
  <si>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</si>
  <si>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</si>
  <si>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</si>
  <si>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</si>
  <si>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</si>
  <si>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</si>
  <si>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</si>
  <si>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</si>
  <si>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</si>
  <si>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</si>
  <si>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</si>
  <si>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</si>
  <si>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</si>
  <si>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</si>
  <si>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</si>
  <si>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</si>
  <si>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</si>
  <si>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</si>
  <si>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</si>
  <si>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</si>
  <si>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</si>
  <si>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</si>
  <si>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</si>
  <si>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</si>
  <si>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</si>
  <si>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</si>
  <si>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</si>
  <si>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</si>
  <si>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</si>
  <si>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</si>
  <si>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</si>
  <si>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</si>
  <si>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</si>
  <si>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</si>
  <si>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</si>
  <si>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</si>
  <si>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</si>
  <si>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</si>
  <si>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</si>
  <si>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</si>
  <si>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</si>
  <si>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</si>
  <si>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</si>
  <si>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</si>
  <si>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</si>
  <si>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</si>
  <si>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</si>
  <si>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</si>
  <si>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</si>
  <si>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</si>
  <si>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</si>
  <si>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</si>
  <si>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</si>
  <si>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</si>
  <si>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</si>
  <si>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</si>
  <si>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</si>
  <si>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</si>
  <si>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</si>
  <si>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</si>
  <si>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</si>
  <si>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</si>
  <si>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</si>
  <si>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</si>
  <si>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</si>
  <si>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</si>
  <si>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</si>
  <si>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</si>
  <si>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</si>
  <si>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</si>
  <si>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</si>
  <si>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</si>
  <si>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</si>
  <si>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</si>
  <si>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</si>
  <si>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</si>
  <si>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</si>
  <si>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</si>
  <si>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</si>
  <si>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</si>
  <si>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</si>
  <si>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</si>
  <si>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</si>
  <si>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</si>
  <si>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</si>
  <si>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</si>
  <si>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</si>
  <si>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</si>
  <si>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</si>
  <si>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</si>
  <si>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</si>
  <si>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</si>
  <si>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</si>
  <si>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</si>
  <si>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</si>
  <si>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</si>
  <si>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</si>
  <si>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</si>
  <si>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3000 ლარი</t>
  </si>
  <si>
    <t>ქედა, 26 მაისის ქუჩა #121.03.35.021.01.500</t>
  </si>
  <si>
    <t>23 949 ლარი</t>
  </si>
  <si>
    <t>6 571,25 ლარი</t>
  </si>
  <si>
    <t xml:space="preserve"> </t>
  </si>
  <si>
    <t>აბაშა, თავისუფლების ქუჩა 93</t>
  </si>
  <si>
    <t>ნოტარიუს ბელა მაკალათიას სანოტარო ბიურო</t>
  </si>
  <si>
    <t>უსასყიდლო უზურფრუქტი</t>
  </si>
  <si>
    <t>პრემია, ჯილდო</t>
  </si>
  <si>
    <t>ნოტარიუს ბექა წიწილაშვილის სანოტარო ბიუროს განთავსებისთვის</t>
  </si>
  <si>
    <t>ნოტარიუს ნატო ბუზალაძის სანოტარო ბიუროს განთავსებისთვის</t>
  </si>
  <si>
    <t>ნოტარიუს გიორგი მინაძის სანოტარო ბიუროს განთავსებისთვის</t>
  </si>
  <si>
    <t>24000 ლარი</t>
  </si>
  <si>
    <t xml:space="preserve">დედოფლისწყარო </t>
  </si>
  <si>
    <t>ნოტარიუს  ნათია მარუაშვილი  სანოტარო ბიურო</t>
  </si>
  <si>
    <t>სხვა არაკლასიფიცირებული შემოსავლები(დაბრუნებული თანხა)</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</si>
  <si>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01.01.2021-დან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</si>
  <si>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01.01.2021-დან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</si>
  <si>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31.12.2021</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</si>
  <si>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.12.2021 მ</t>
    </r>
    <r>
      <rPr>
        <b/>
        <sz val="14"/>
        <color indexed="8"/>
        <rFont val="Calibri"/>
        <family val="2"/>
      </rPr>
      <t>დგომარეობით</t>
    </r>
  </si>
  <si>
    <t xml:space="preserve"> 2021 წლის მოხმარებული საწვავის რაოდენობა</t>
  </si>
  <si>
    <t>2021  წლის განმავლობაში ავტოსატრანსპორტო საშუალებების ტექნიკურ მომსახურებაზე გაწეული ხარჯები</t>
  </si>
  <si>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1.12.2021 მ</t>
    </r>
    <r>
      <rPr>
        <b/>
        <sz val="14"/>
        <color indexed="8"/>
        <rFont val="Calibri"/>
        <family val="2"/>
      </rPr>
      <t>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</si>
  <si>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31.12.2021 წლის </t>
    </r>
    <r>
      <rPr>
        <b/>
        <sz val="14"/>
        <color indexed="8"/>
        <rFont val="Calibri"/>
        <family val="2"/>
      </rPr>
      <t>მდგომარეობით</t>
    </r>
  </si>
  <si>
    <t>2021 წელს სატელეფონო საუბრებზე გაწეული ხარჯები</t>
  </si>
  <si>
    <r>
      <t>ინფორმაცია 2020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31.12.2021 </t>
    </r>
    <r>
      <rPr>
        <b/>
        <sz val="14"/>
        <color indexed="8"/>
        <rFont val="Calibri"/>
        <family val="2"/>
      </rPr>
      <t xml:space="preserve">მდგომარეობით
</t>
    </r>
  </si>
  <si>
    <r>
      <t xml:space="preserve">ინფორმაცია 2021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.12.2021 წლის</t>
    </r>
    <r>
      <rPr>
        <u val="single"/>
        <sz val="11"/>
        <color indexed="8"/>
        <rFont val="Calibri"/>
        <family val="2"/>
      </rPr>
      <t xml:space="preserve">  </t>
    </r>
    <r>
      <rPr>
        <b/>
        <sz val="14"/>
        <color indexed="8"/>
        <rFont val="Calibri"/>
        <family val="2"/>
      </rPr>
      <t xml:space="preserve">მდგომარეობით.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</si>
  <si>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01.01.2022 -ის მდგომარეობით</t>
    </r>
    <r>
      <rPr>
        <b/>
        <sz val="14"/>
        <color indexed="10"/>
        <rFont val="Calibri"/>
        <family val="2"/>
      </rPr>
      <t xml:space="preserve">
</t>
    </r>
  </si>
  <si>
    <r>
      <t xml:space="preserve"> </t>
    </r>
    <r>
      <rPr>
        <b/>
        <sz val="14"/>
        <rFont val="Calibri"/>
        <family val="2"/>
      </rPr>
      <t xml:space="preserve">2021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01.01.2022  </t>
    </r>
    <r>
      <rPr>
        <b/>
        <sz val="14"/>
        <rFont val="Calibri"/>
        <family val="2"/>
      </rPr>
      <t>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</si>
  <si>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01.01.2022 </t>
    </r>
    <r>
      <rPr>
        <b/>
        <sz val="14"/>
        <color indexed="8"/>
        <rFont val="Calibri"/>
        <family val="2"/>
      </rPr>
      <t xml:space="preserve">მდგომარეობით  </t>
    </r>
  </si>
  <si>
    <r>
      <t>სსიპ საქართველოს ნოტარიუსთა პალატ</t>
    </r>
    <r>
      <rPr>
        <b/>
        <sz val="14"/>
        <color indexed="8"/>
        <rFont val="Sylfaen"/>
        <family val="1"/>
      </rPr>
      <t xml:space="preserve">ის 2021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01.01.2021-01.01.2022 მდე </t>
    </r>
    <r>
      <rPr>
        <b/>
        <sz val="14"/>
        <color indexed="8"/>
        <rFont val="Sylfaen"/>
        <family val="1"/>
      </rPr>
      <t xml:space="preserve"> მდგომარეობით</t>
    </r>
  </si>
  <si>
    <t xml:space="preserve">ინფორმაცია სსიპ საქართველოს ნოტარიუსთა პალატის მიერ მივლინებაზე გაწეული ხარჯების შესახებ 01.01.2022  მდგომარეობით  </t>
  </si>
  <si>
    <t>FXF 828</t>
  </si>
  <si>
    <t>Kia-Picanto KNABE511ACT261264</t>
  </si>
  <si>
    <t xml:space="preserve"> 2012 წელი </t>
  </si>
  <si>
    <t>FXF 212</t>
  </si>
  <si>
    <t xml:space="preserve">  HYUNDAI iX35</t>
  </si>
  <si>
    <t>2012 წელი</t>
  </si>
  <si>
    <t>DC313CD</t>
  </si>
  <si>
    <t>MERCEDES-BENZ, GL 450, 4MATIC</t>
  </si>
  <si>
    <t>წერეთლის გამზირი # 142 მე-4 სართული ადმინისტრაციული შენობა</t>
  </si>
  <si>
    <t>ლილოს დასახლება არქივის შენობა</t>
  </si>
  <si>
    <t>ბათუმი, პუშკინის ქუჩა 176</t>
  </si>
  <si>
    <t>აბაშა, თავისუფლების ქუჩა #93</t>
  </si>
  <si>
    <t xml:space="preserve">ქარელი , ჭავჭავაძის ქუჩა 18 </t>
  </si>
  <si>
    <t xml:space="preserve">ლენტეხი აღმაშენებლის #5 </t>
  </si>
  <si>
    <t>ჯავახიშვილის ქუჩა # 3 ადმინისტრაციული შენობა</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</si>
  <si>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01.01.2022 დგომარეობით
</t>
    </r>
    <r>
      <rPr>
        <b/>
        <sz val="14"/>
        <color indexed="10"/>
        <rFont val="Calibri"/>
        <family val="2"/>
      </rPr>
      <t>არ განხორციელებულა</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</si>
  <si>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1.12.2021მ</t>
    </r>
    <r>
      <rPr>
        <b/>
        <sz val="14"/>
        <color indexed="8"/>
        <rFont val="Calibri"/>
        <family val="2"/>
      </rPr>
      <t>დგომარეობით</t>
    </r>
  </si>
  <si>
    <r>
      <t>სსიპ საქართველოს ნოტარიუსთა პალატის სახელმწიფო შესყიდვების წლიური გეგმა31</t>
    </r>
    <r>
      <rPr>
        <b/>
        <i/>
        <sz val="12"/>
        <color indexed="8"/>
        <rFont val="Calibri"/>
        <family val="2"/>
      </rPr>
      <t>.12.2021  მდ</t>
    </r>
    <r>
      <rPr>
        <b/>
        <sz val="12"/>
        <color indexed="8"/>
        <rFont val="Calibri"/>
        <family val="2"/>
      </rPr>
      <t xml:space="preserve">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</si>
  <si>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t>2013 წელი</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</si>
</sst>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s>
  <fonts count="109">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b/>
      <sz val="8"/>
      <color indexed="8"/>
      <name val="Sylfaen"/>
      <family val="1"/>
    </font>
    <font>
      <b/>
      <sz val="9"/>
      <color indexed="8"/>
      <name val="Calibri"/>
      <family val="2"/>
    </font>
    <font>
      <sz val="10"/>
      <color indexed="10"/>
      <name val="Sylfaen"/>
      <family val="1"/>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10"/>
      <color rgb="FFFF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84">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2" xfId="0" applyFont="1" applyFill="1" applyBorder="1" applyAlignment="1">
      <alignment horizontal="center"/>
    </xf>
    <xf numFmtId="0" fontId="85" fillId="0" borderId="13" xfId="0" applyFont="1" applyFill="1" applyBorder="1" applyAlignment="1">
      <alignment vertical="center" wrapText="1"/>
    </xf>
    <xf numFmtId="0" fontId="85" fillId="0" borderId="13" xfId="0" applyFont="1" applyFill="1" applyBorder="1" applyAlignment="1">
      <alignment horizontal="center" vertical="center" wrapText="1"/>
    </xf>
    <xf numFmtId="187" fontId="85" fillId="0" borderId="13" xfId="42" applyNumberFormat="1" applyFont="1" applyFill="1" applyBorder="1" applyAlignment="1">
      <alignment horizontal="center" vertical="center" wrapText="1"/>
    </xf>
    <xf numFmtId="187" fontId="89" fillId="0" borderId="14" xfId="42" applyNumberFormat="1" applyFont="1" applyFill="1" applyBorder="1" applyAlignment="1">
      <alignment horizontal="center" vertical="center" wrapText="1"/>
    </xf>
    <xf numFmtId="0" fontId="85" fillId="0" borderId="12" xfId="0" applyFont="1" applyFill="1" applyBorder="1" applyAlignment="1">
      <alignment/>
    </xf>
    <xf numFmtId="0" fontId="85" fillId="0" borderId="13" xfId="0" applyFont="1" applyFill="1" applyBorder="1" applyAlignment="1">
      <alignment/>
    </xf>
    <xf numFmtId="0" fontId="85" fillId="0" borderId="13" xfId="0" applyFont="1" applyFill="1" applyBorder="1" applyAlignment="1">
      <alignment horizontal="center" vertical="center"/>
    </xf>
    <xf numFmtId="187" fontId="85" fillId="0" borderId="13" xfId="42" applyNumberFormat="1" applyFont="1" applyFill="1" applyBorder="1" applyAlignment="1">
      <alignment horizontal="center" vertical="center"/>
    </xf>
    <xf numFmtId="0" fontId="85" fillId="0" borderId="14" xfId="0" applyFont="1" applyFill="1" applyBorder="1" applyAlignment="1">
      <alignment horizontal="center" vertical="center"/>
    </xf>
    <xf numFmtId="0" fontId="88" fillId="33" borderId="15" xfId="0" applyFont="1" applyFill="1" applyBorder="1" applyAlignment="1">
      <alignment/>
    </xf>
    <xf numFmtId="187" fontId="88" fillId="33" borderId="16" xfId="42" applyNumberFormat="1" applyFont="1" applyFill="1" applyBorder="1" applyAlignment="1">
      <alignment horizontal="center" vertical="center"/>
    </xf>
    <xf numFmtId="187" fontId="88" fillId="33" borderId="17"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87" fontId="85" fillId="0" borderId="0" xfId="42" applyNumberFormat="1" applyFont="1" applyFill="1" applyAlignment="1">
      <alignment horizontal="center" vertical="center"/>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5" xfId="0" applyFont="1" applyBorder="1" applyAlignment="1">
      <alignment wrapText="1"/>
    </xf>
    <xf numFmtId="0" fontId="85" fillId="0" borderId="17"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88"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3"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80"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0" fillId="0" borderId="13" xfId="0" applyFont="1" applyFill="1" applyBorder="1" applyAlignment="1">
      <alignment/>
    </xf>
    <xf numFmtId="0" fontId="92" fillId="0" borderId="13" xfId="0" applyFont="1" applyFill="1" applyBorder="1" applyAlignment="1">
      <alignment/>
    </xf>
    <xf numFmtId="0" fontId="92" fillId="0" borderId="0" xfId="0" applyFont="1" applyFill="1" applyBorder="1" applyAlignment="1">
      <alignment/>
    </xf>
    <xf numFmtId="0" fontId="92" fillId="0" borderId="12" xfId="55" applyFont="1" applyFill="1" applyBorder="1" applyAlignment="1" applyProtection="1">
      <alignment horizontal="left" vertical="center" wrapText="1" indent="1"/>
      <protection/>
    </xf>
    <xf numFmtId="193" fontId="4" fillId="0" borderId="13" xfId="42" applyNumberFormat="1" applyFont="1" applyFill="1" applyBorder="1" applyAlignment="1" applyProtection="1">
      <alignment horizontal="right" vertical="center" wrapText="1"/>
      <protection/>
    </xf>
    <xf numFmtId="0" fontId="90" fillId="0" borderId="12" xfId="55" applyFont="1" applyFill="1" applyBorder="1" applyAlignment="1" applyProtection="1">
      <alignment horizontal="left" vertical="center" indent="3"/>
      <protection/>
    </xf>
    <xf numFmtId="187" fontId="13" fillId="0" borderId="13" xfId="42" applyNumberFormat="1" applyFont="1" applyFill="1" applyBorder="1" applyAlignment="1" applyProtection="1">
      <alignment horizontal="right" vertical="center" wrapText="1"/>
      <protection/>
    </xf>
    <xf numFmtId="0" fontId="90" fillId="0" borderId="12" xfId="55" applyFont="1" applyFill="1" applyBorder="1" applyAlignment="1" applyProtection="1">
      <alignment horizontal="left" vertical="center" wrapText="1" indent="3"/>
      <protection/>
    </xf>
    <xf numFmtId="193" fontId="13" fillId="0" borderId="13" xfId="42" applyNumberFormat="1" applyFont="1" applyFill="1" applyBorder="1" applyAlignment="1" applyProtection="1">
      <alignment horizontal="right" vertical="center" wrapText="1"/>
      <protection/>
    </xf>
    <xf numFmtId="0" fontId="93" fillId="0" borderId="12" xfId="55" applyFont="1" applyFill="1" applyBorder="1" applyAlignment="1" applyProtection="1">
      <alignment horizontal="left" vertical="center" wrapText="1" indent="3"/>
      <protection/>
    </xf>
    <xf numFmtId="187" fontId="4"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5"/>
      <protection/>
    </xf>
    <xf numFmtId="187" fontId="95" fillId="0" borderId="13" xfId="42" applyNumberFormat="1" applyFont="1" applyFill="1" applyBorder="1" applyAlignment="1">
      <alignment horizontal="right"/>
    </xf>
    <xf numFmtId="187" fontId="91" fillId="0" borderId="13" xfId="42" applyNumberFormat="1" applyFont="1" applyFill="1" applyBorder="1" applyAlignment="1">
      <alignment horizontal="right"/>
    </xf>
    <xf numFmtId="171" fontId="92"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94" fontId="90" fillId="0" borderId="13" xfId="0" applyNumberFormat="1" applyFont="1" applyFill="1" applyBorder="1" applyAlignment="1">
      <alignment/>
    </xf>
    <xf numFmtId="171" fontId="90" fillId="0" borderId="13" xfId="0" applyNumberFormat="1" applyFont="1" applyFill="1" applyBorder="1" applyAlignment="1">
      <alignment/>
    </xf>
    <xf numFmtId="171" fontId="90" fillId="0" borderId="13" xfId="0" applyNumberFormat="1" applyFont="1" applyFill="1" applyBorder="1" applyAlignment="1">
      <alignment horizontal="center" vertical="center"/>
    </xf>
    <xf numFmtId="179" fontId="90" fillId="0" borderId="13" xfId="42" applyNumberFormat="1" applyFont="1" applyFill="1" applyBorder="1" applyAlignment="1">
      <alignment horizontal="center" vertical="center"/>
    </xf>
    <xf numFmtId="180" fontId="4" fillId="0" borderId="13" xfId="42" applyNumberFormat="1" applyFont="1" applyFill="1" applyBorder="1" applyAlignment="1">
      <alignment horizontal="center" vertical="center" wrapText="1"/>
    </xf>
    <xf numFmtId="0" fontId="92" fillId="33" borderId="12" xfId="55" applyFont="1" applyFill="1" applyBorder="1" applyAlignment="1" applyProtection="1">
      <alignment horizontal="left" vertical="center" wrapText="1"/>
      <protection/>
    </xf>
    <xf numFmtId="187" fontId="4" fillId="35" borderId="13" xfId="42" applyNumberFormat="1" applyFont="1" applyFill="1" applyBorder="1" applyAlignment="1" applyProtection="1">
      <alignment horizontal="right" vertical="center" wrapText="1"/>
      <protection/>
    </xf>
    <xf numFmtId="0" fontId="92" fillId="33" borderId="13" xfId="0" applyFont="1" applyFill="1" applyBorder="1" applyAlignment="1">
      <alignment/>
    </xf>
    <xf numFmtId="0" fontId="92"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81" fontId="4" fillId="35" borderId="16" xfId="42" applyNumberFormat="1" applyFont="1" applyFill="1" applyBorder="1" applyAlignment="1" applyProtection="1">
      <alignment horizontal="right" vertical="center" wrapText="1"/>
      <protection/>
    </xf>
    <xf numFmtId="0" fontId="92" fillId="33" borderId="16" xfId="0" applyFont="1" applyFill="1" applyBorder="1" applyAlignment="1">
      <alignment/>
    </xf>
    <xf numFmtId="0" fontId="2" fillId="0" borderId="12"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7" fillId="33" borderId="13"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97" fillId="33" borderId="14" xfId="0" applyFont="1" applyFill="1" applyBorder="1" applyAlignment="1">
      <alignment horizontal="center" vertical="center" wrapText="1"/>
    </xf>
    <xf numFmtId="0" fontId="88" fillId="33" borderId="16" xfId="0" applyFont="1" applyFill="1" applyBorder="1" applyAlignment="1">
      <alignment horizontal="left" vertical="center" wrapText="1" indent="2"/>
    </xf>
    <xf numFmtId="0" fontId="88" fillId="33" borderId="19" xfId="0" applyFont="1" applyFill="1" applyBorder="1" applyAlignment="1">
      <alignment horizontal="left" vertical="center" wrapText="1" indent="2"/>
    </xf>
    <xf numFmtId="0" fontId="97" fillId="33" borderId="12" xfId="0" applyFont="1" applyFill="1" applyBorder="1" applyAlignment="1">
      <alignment horizontal="center" vertical="center" wrapText="1"/>
    </xf>
    <xf numFmtId="0" fontId="27" fillId="33" borderId="18" xfId="0" applyFont="1" applyFill="1" applyBorder="1" applyAlignment="1">
      <alignment horizontal="center" vertical="center" wrapText="1"/>
    </xf>
    <xf numFmtId="180" fontId="27" fillId="33" borderId="18" xfId="42" applyNumberFormat="1" applyFont="1" applyFill="1" applyBorder="1" applyAlignment="1">
      <alignment horizontal="center" vertical="center" wrapText="1"/>
    </xf>
    <xf numFmtId="180"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80" fontId="29" fillId="0" borderId="13" xfId="42" applyNumberFormat="1" applyFont="1" applyFill="1" applyBorder="1" applyAlignment="1">
      <alignment horizontal="center" wrapText="1"/>
    </xf>
    <xf numFmtId="180"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80" fontId="30" fillId="0" borderId="13"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80" fontId="30" fillId="0" borderId="16" xfId="42" applyNumberFormat="1" applyFont="1" applyFill="1" applyBorder="1" applyAlignment="1">
      <alignment horizontal="center" wrapText="1"/>
    </xf>
    <xf numFmtId="0" fontId="98" fillId="0" borderId="13" xfId="0" applyFont="1" applyBorder="1" applyAlignment="1">
      <alignment horizontal="left" vertical="center" wrapText="1"/>
    </xf>
    <xf numFmtId="0" fontId="98" fillId="0" borderId="14" xfId="0" applyFont="1" applyBorder="1" applyAlignment="1">
      <alignment wrapText="1"/>
    </xf>
    <xf numFmtId="0" fontId="88" fillId="0" borderId="20" xfId="0" applyFont="1" applyBorder="1" applyAlignment="1">
      <alignment horizontal="left" vertical="center" wrapText="1"/>
    </xf>
    <xf numFmtId="0" fontId="87" fillId="0" borderId="14" xfId="0" applyFont="1" applyBorder="1" applyAlignment="1">
      <alignment wrapText="1"/>
    </xf>
    <xf numFmtId="0" fontId="87" fillId="0" borderId="12" xfId="0" applyFont="1" applyBorder="1" applyAlignment="1">
      <alignment wrapText="1"/>
    </xf>
    <xf numFmtId="0" fontId="87" fillId="0" borderId="13" xfId="0" applyFont="1" applyBorder="1" applyAlignment="1">
      <alignment wrapText="1"/>
    </xf>
    <xf numFmtId="0" fontId="99" fillId="33" borderId="15" xfId="0" applyFont="1" applyFill="1" applyBorder="1" applyAlignment="1">
      <alignment wrapText="1"/>
    </xf>
    <xf numFmtId="0" fontId="99" fillId="33" borderId="16" xfId="0" applyFont="1" applyFill="1" applyBorder="1" applyAlignment="1">
      <alignment wrapText="1"/>
    </xf>
    <xf numFmtId="0" fontId="99" fillId="33" borderId="17" xfId="0" applyFont="1" applyFill="1" applyBorder="1" applyAlignment="1">
      <alignment wrapText="1"/>
    </xf>
    <xf numFmtId="0" fontId="88"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7" fillId="33" borderId="21" xfId="0" applyFont="1" applyFill="1" applyBorder="1" applyAlignment="1">
      <alignment horizontal="left" vertical="center" wrapText="1"/>
    </xf>
    <xf numFmtId="0" fontId="99" fillId="33" borderId="22" xfId="0" applyFont="1" applyFill="1" applyBorder="1" applyAlignment="1">
      <alignment horizontal="center" vertical="center"/>
    </xf>
    <xf numFmtId="0" fontId="59" fillId="34" borderId="13" xfId="0" applyFont="1" applyFill="1" applyBorder="1" applyAlignment="1">
      <alignment horizontal="left" vertical="center" wrapText="1"/>
    </xf>
    <xf numFmtId="0" fontId="60" fillId="34" borderId="13" xfId="0" applyFont="1" applyFill="1" applyBorder="1" applyAlignment="1">
      <alignment horizontal="left" vertical="center" wrapText="1"/>
    </xf>
    <xf numFmtId="0" fontId="85" fillId="34" borderId="0" xfId="0" applyFont="1" applyFill="1" applyAlignment="1">
      <alignment wrapText="1"/>
    </xf>
    <xf numFmtId="0" fontId="85" fillId="34" borderId="12" xfId="0" applyFont="1" applyFill="1" applyBorder="1" applyAlignment="1">
      <alignment wrapText="1"/>
    </xf>
    <xf numFmtId="0" fontId="85"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87" fontId="100"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87" fontId="101" fillId="33" borderId="0" xfId="42" applyNumberFormat="1" applyFont="1" applyFill="1" applyBorder="1" applyAlignment="1">
      <alignment horizontal="center" wrapText="1"/>
    </xf>
    <xf numFmtId="0" fontId="88" fillId="34" borderId="10" xfId="0" applyFont="1" applyFill="1" applyBorder="1" applyAlignment="1">
      <alignment horizontal="center" vertical="center" wrapText="1"/>
    </xf>
    <xf numFmtId="0" fontId="88" fillId="34" borderId="23"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85" fillId="34" borderId="24" xfId="0" applyFont="1" applyFill="1" applyBorder="1" applyAlignment="1">
      <alignment wrapText="1"/>
    </xf>
    <xf numFmtId="0" fontId="85" fillId="34" borderId="13" xfId="0" applyFont="1" applyFill="1" applyBorder="1" applyAlignment="1">
      <alignment horizontal="left" wrapText="1"/>
    </xf>
    <xf numFmtId="0" fontId="63" fillId="34" borderId="12" xfId="0" applyFont="1" applyFill="1" applyBorder="1" applyAlignment="1">
      <alignment wrapText="1"/>
    </xf>
    <xf numFmtId="0" fontId="63" fillId="34" borderId="13" xfId="0" applyFont="1" applyFill="1" applyBorder="1" applyAlignment="1">
      <alignment horizontal="left" wrapText="1"/>
    </xf>
    <xf numFmtId="0" fontId="85" fillId="34" borderId="13" xfId="0" applyFont="1" applyFill="1" applyBorder="1" applyAlignment="1">
      <alignment wrapText="1"/>
    </xf>
    <xf numFmtId="181" fontId="102" fillId="34" borderId="13" xfId="0" applyNumberFormat="1" applyFont="1" applyFill="1" applyBorder="1" applyAlignment="1">
      <alignment horizontal="right" vertical="center" wrapText="1"/>
    </xf>
    <xf numFmtId="194" fontId="92" fillId="0" borderId="13" xfId="0" applyNumberFormat="1" applyFont="1" applyFill="1" applyBorder="1" applyAlignment="1">
      <alignment horizontal="right"/>
    </xf>
    <xf numFmtId="0" fontId="85" fillId="0" borderId="12" xfId="0" applyFont="1" applyFill="1" applyBorder="1" applyAlignment="1">
      <alignment wrapText="1"/>
    </xf>
    <xf numFmtId="0" fontId="85" fillId="34" borderId="13" xfId="0" applyFont="1" applyFill="1" applyBorder="1" applyAlignment="1">
      <alignment horizontal="left" wrapText="1"/>
    </xf>
    <xf numFmtId="0" fontId="85" fillId="34" borderId="14" xfId="0" applyFont="1" applyFill="1" applyBorder="1" applyAlignment="1">
      <alignment wrapText="1"/>
    </xf>
    <xf numFmtId="0" fontId="85" fillId="34" borderId="12" xfId="0" applyFont="1" applyFill="1" applyBorder="1" applyAlignment="1">
      <alignment wrapText="1"/>
    </xf>
    <xf numFmtId="0" fontId="85" fillId="34" borderId="13" xfId="0" applyFont="1" applyFill="1" applyBorder="1" applyAlignment="1">
      <alignment wrapText="1"/>
    </xf>
    <xf numFmtId="0" fontId="85" fillId="34" borderId="14" xfId="0" applyFont="1" applyFill="1" applyBorder="1" applyAlignment="1">
      <alignment wrapText="1"/>
    </xf>
    <xf numFmtId="0" fontId="87" fillId="0" borderId="13" xfId="0" applyFont="1" applyBorder="1" applyAlignment="1">
      <alignment horizontal="right" wrapText="1"/>
    </xf>
    <xf numFmtId="0" fontId="85" fillId="34" borderId="25" xfId="0" applyFont="1" applyFill="1" applyBorder="1" applyAlignment="1">
      <alignment wrapText="1"/>
    </xf>
    <xf numFmtId="0" fontId="63" fillId="34" borderId="26" xfId="0" applyFont="1" applyFill="1" applyBorder="1" applyAlignment="1">
      <alignment wrapText="1"/>
    </xf>
    <xf numFmtId="0" fontId="85" fillId="0" borderId="12" xfId="0" applyFont="1" applyBorder="1" applyAlignment="1">
      <alignment wrapText="1"/>
    </xf>
    <xf numFmtId="0" fontId="85" fillId="0" borderId="14" xfId="0" applyFont="1" applyBorder="1" applyAlignment="1">
      <alignment horizontal="right" wrapText="1"/>
    </xf>
    <xf numFmtId="0" fontId="85" fillId="34" borderId="14" xfId="0" applyFont="1" applyFill="1" applyBorder="1" applyAlignment="1">
      <alignment horizontal="right" wrapText="1"/>
    </xf>
    <xf numFmtId="187" fontId="90" fillId="0" borderId="13" xfId="0" applyNumberFormat="1" applyFont="1" applyFill="1" applyBorder="1" applyAlignment="1">
      <alignment horizontal="right"/>
    </xf>
    <xf numFmtId="181" fontId="102" fillId="34" borderId="13" xfId="0" applyNumberFormat="1" applyFont="1" applyFill="1" applyBorder="1" applyAlignment="1">
      <alignment horizontal="right" vertical="center" wrapText="1"/>
    </xf>
    <xf numFmtId="0" fontId="30" fillId="34" borderId="14" xfId="42" applyNumberFormat="1" applyFont="1" applyFill="1" applyBorder="1" applyAlignment="1">
      <alignment horizontal="center" wrapText="1"/>
    </xf>
    <xf numFmtId="180" fontId="30" fillId="34" borderId="14" xfId="42" applyNumberFormat="1" applyFont="1" applyFill="1" applyBorder="1" applyAlignment="1">
      <alignment horizontal="center" wrapText="1"/>
    </xf>
    <xf numFmtId="180" fontId="30" fillId="34" borderId="17" xfId="42" applyNumberFormat="1" applyFont="1" applyFill="1" applyBorder="1" applyAlignment="1">
      <alignment horizontal="center" wrapText="1"/>
    </xf>
    <xf numFmtId="0" fontId="13" fillId="34" borderId="13" xfId="0" applyFont="1" applyFill="1" applyBorder="1" applyAlignment="1">
      <alignment/>
    </xf>
    <xf numFmtId="0" fontId="92" fillId="34" borderId="13" xfId="0" applyFont="1" applyFill="1" applyBorder="1" applyAlignment="1">
      <alignment/>
    </xf>
    <xf numFmtId="194" fontId="92" fillId="34" borderId="13" xfId="0" applyNumberFormat="1" applyFont="1" applyFill="1" applyBorder="1" applyAlignment="1">
      <alignment horizontal="right"/>
    </xf>
    <xf numFmtId="187" fontId="90" fillId="34" borderId="13" xfId="0" applyNumberFormat="1" applyFont="1" applyFill="1" applyBorder="1" applyAlignment="1">
      <alignment horizontal="right"/>
    </xf>
    <xf numFmtId="0" fontId="90" fillId="34" borderId="13" xfId="0" applyFont="1" applyFill="1" applyBorder="1" applyAlignment="1">
      <alignment/>
    </xf>
    <xf numFmtId="0" fontId="4" fillId="34" borderId="13" xfId="0" applyFont="1" applyFill="1" applyBorder="1" applyAlignment="1">
      <alignment/>
    </xf>
    <xf numFmtId="181" fontId="4" fillId="34" borderId="13" xfId="0" applyNumberFormat="1" applyFont="1" applyFill="1" applyBorder="1" applyAlignment="1">
      <alignment/>
    </xf>
    <xf numFmtId="0" fontId="13" fillId="34" borderId="13" xfId="0" applyFont="1" applyFill="1" applyBorder="1" applyAlignment="1">
      <alignment horizontal="right"/>
    </xf>
    <xf numFmtId="17" fontId="13" fillId="34" borderId="13" xfId="0" applyNumberFormat="1" applyFont="1" applyFill="1" applyBorder="1" applyAlignment="1">
      <alignment horizontal="center"/>
    </xf>
    <xf numFmtId="187" fontId="90" fillId="34" borderId="13" xfId="0" applyNumberFormat="1" applyFont="1" applyFill="1" applyBorder="1" applyAlignment="1">
      <alignment/>
    </xf>
    <xf numFmtId="180" fontId="30" fillId="34" borderId="13" xfId="42" applyNumberFormat="1" applyFont="1" applyFill="1" applyBorder="1" applyAlignment="1">
      <alignment horizontal="center" wrapText="1"/>
    </xf>
    <xf numFmtId="180" fontId="30" fillId="34" borderId="16" xfId="42" applyNumberFormat="1" applyFont="1" applyFill="1" applyBorder="1" applyAlignment="1">
      <alignment horizontal="center" wrapText="1"/>
    </xf>
    <xf numFmtId="180" fontId="4" fillId="34" borderId="13" xfId="42" applyNumberFormat="1" applyFont="1" applyFill="1" applyBorder="1" applyAlignment="1">
      <alignment horizontal="center" vertical="center" wrapText="1"/>
    </xf>
    <xf numFmtId="180" fontId="4" fillId="34" borderId="14" xfId="42" applyNumberFormat="1" applyFont="1" applyFill="1" applyBorder="1" applyAlignment="1">
      <alignment horizontal="center" vertical="center" wrapText="1"/>
    </xf>
    <xf numFmtId="0" fontId="92" fillId="34" borderId="14" xfId="0" applyFont="1" applyFill="1" applyBorder="1" applyAlignment="1">
      <alignment/>
    </xf>
    <xf numFmtId="0" fontId="90" fillId="34" borderId="14" xfId="0" applyFont="1" applyFill="1" applyBorder="1" applyAlignment="1">
      <alignment/>
    </xf>
    <xf numFmtId="0" fontId="103" fillId="34" borderId="13" xfId="0" applyFont="1" applyFill="1" applyBorder="1" applyAlignment="1">
      <alignment/>
    </xf>
    <xf numFmtId="171" fontId="90" fillId="34" borderId="13" xfId="0" applyNumberFormat="1" applyFont="1" applyFill="1" applyBorder="1" applyAlignment="1">
      <alignment horizontal="center" vertical="center"/>
    </xf>
    <xf numFmtId="179" fontId="90" fillId="34" borderId="13" xfId="42" applyNumberFormat="1" applyFont="1" applyFill="1" applyBorder="1" applyAlignment="1">
      <alignment horizontal="center" vertical="center"/>
    </xf>
    <xf numFmtId="0" fontId="92" fillId="34" borderId="16" xfId="0" applyFont="1" applyFill="1" applyBorder="1" applyAlignment="1">
      <alignment/>
    </xf>
    <xf numFmtId="0" fontId="92" fillId="34" borderId="17" xfId="0" applyFont="1" applyFill="1" applyBorder="1" applyAlignment="1">
      <alignmen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99"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7" xfId="0" applyFont="1" applyBorder="1" applyAlignment="1">
      <alignment horizontal="left" vertical="center" wrapText="1"/>
    </xf>
    <xf numFmtId="0" fontId="22"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7" fillId="0" borderId="28" xfId="0" applyFont="1" applyBorder="1" applyAlignment="1">
      <alignment horizontal="right"/>
    </xf>
    <xf numFmtId="0" fontId="105" fillId="0" borderId="0" xfId="0" applyFont="1" applyAlignment="1">
      <alignment horizontal="center" vertical="center" wrapText="1"/>
    </xf>
    <xf numFmtId="0" fontId="105" fillId="0" borderId="0" xfId="0" applyFont="1" applyAlignment="1">
      <alignment horizontal="center" vertical="center" wrapText="1"/>
    </xf>
    <xf numFmtId="0" fontId="0" fillId="0" borderId="27" xfId="0" applyBorder="1" applyAlignment="1">
      <alignment horizontal="left" vertical="center" wrapText="1"/>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29" xfId="0" applyFont="1" applyFill="1" applyBorder="1" applyAlignment="1">
      <alignment horizontal="center" vertical="center" wrapText="1"/>
    </xf>
    <xf numFmtId="0" fontId="88" fillId="33" borderId="20"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7" xfId="0" applyFont="1" applyFill="1" applyBorder="1" applyAlignment="1">
      <alignment horizontal="left" vertical="center"/>
    </xf>
    <xf numFmtId="0" fontId="90"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34" borderId="18"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7" fillId="0" borderId="0" xfId="0" applyFont="1" applyFill="1" applyBorder="1" applyAlignment="1">
      <alignment horizontal="right"/>
    </xf>
    <xf numFmtId="0" fontId="90" fillId="0" borderId="18" xfId="0" applyFont="1" applyFill="1" applyBorder="1" applyAlignment="1">
      <alignment horizontal="center"/>
    </xf>
    <xf numFmtId="0" fontId="90" fillId="0" borderId="13" xfId="0" applyFont="1" applyFill="1" applyBorder="1" applyAlignment="1">
      <alignment horizontal="center"/>
    </xf>
    <xf numFmtId="0" fontId="90" fillId="0" borderId="16" xfId="0" applyFont="1" applyFill="1" applyBorder="1" applyAlignment="1">
      <alignment horizontal="center"/>
    </xf>
    <xf numFmtId="0" fontId="90" fillId="34" borderId="18" xfId="0" applyFont="1" applyFill="1" applyBorder="1" applyAlignment="1">
      <alignment horizontal="center"/>
    </xf>
    <xf numFmtId="0" fontId="90" fillId="34" borderId="13" xfId="0" applyFont="1" applyFill="1" applyBorder="1" applyAlignment="1">
      <alignment horizontal="center"/>
    </xf>
    <xf numFmtId="0" fontId="90" fillId="34" borderId="16" xfId="0" applyFont="1" applyFill="1" applyBorder="1" applyAlignment="1">
      <alignment horizontal="center"/>
    </xf>
    <xf numFmtId="0" fontId="91" fillId="0" borderId="18" xfId="0" applyFont="1" applyFill="1" applyBorder="1" applyAlignment="1">
      <alignment horizontal="center"/>
    </xf>
    <xf numFmtId="0" fontId="4" fillId="0" borderId="18"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99"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85" fillId="0" borderId="27" xfId="0" applyFont="1" applyBorder="1" applyAlignment="1">
      <alignment horizontal="left" wrapText="1"/>
    </xf>
    <xf numFmtId="0" fontId="99" fillId="0" borderId="0" xfId="0" applyFont="1" applyFill="1" applyBorder="1" applyAlignment="1">
      <alignment horizontal="center" vertical="center" wrapText="1"/>
    </xf>
    <xf numFmtId="0" fontId="99" fillId="0" borderId="0" xfId="0" applyFont="1" applyFill="1" applyAlignment="1">
      <alignment horizontal="center" vertical="center" wrapText="1"/>
    </xf>
    <xf numFmtId="0" fontId="97" fillId="0" borderId="30" xfId="0" applyFont="1" applyBorder="1" applyAlignment="1">
      <alignment horizontal="right" vertical="center"/>
    </xf>
    <xf numFmtId="0" fontId="85" fillId="0" borderId="31" xfId="0" applyFont="1" applyBorder="1" applyAlignment="1">
      <alignment horizontal="left" vertical="center" wrapText="1"/>
    </xf>
    <xf numFmtId="0" fontId="99" fillId="34" borderId="0" xfId="0" applyFont="1" applyFill="1" applyAlignment="1">
      <alignment horizontal="center" vertical="center" wrapText="1"/>
    </xf>
    <xf numFmtId="0" fontId="85" fillId="0" borderId="31"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108" fillId="0" borderId="0" xfId="0" applyFont="1" applyBorder="1" applyAlignment="1">
      <alignment horizontal="right" wrapText="1"/>
    </xf>
    <xf numFmtId="0" fontId="83" fillId="33" borderId="0" xfId="0" applyFont="1" applyFill="1" applyBorder="1" applyAlignment="1">
      <alignment horizontal="center" wrapText="1"/>
    </xf>
    <xf numFmtId="0" fontId="5" fillId="0" borderId="27" xfId="0" applyFont="1" applyFill="1" applyBorder="1" applyAlignment="1">
      <alignment horizontal="left" vertical="center"/>
    </xf>
    <xf numFmtId="0" fontId="85" fillId="0" borderId="27" xfId="0" applyFont="1" applyFill="1" applyBorder="1" applyAlignment="1">
      <alignment horizontal="left" vertical="center"/>
    </xf>
    <xf numFmtId="0" fontId="88" fillId="33" borderId="16"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3" xfId="0" applyFont="1" applyFill="1" applyBorder="1" applyAlignment="1">
      <alignment horizontal="center" vertical="center" wrapText="1"/>
    </xf>
    <xf numFmtId="187" fontId="88" fillId="33" borderId="18" xfId="42" applyNumberFormat="1" applyFont="1" applyFill="1" applyBorder="1" applyAlignment="1">
      <alignment horizontal="center" vertical="center" wrapText="1"/>
    </xf>
    <xf numFmtId="187" fontId="88" fillId="33" borderId="13" xfId="42" applyNumberFormat="1"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68" fillId="34" borderId="12" xfId="0" applyFont="1" applyFill="1" applyBorder="1" applyAlignment="1">
      <alignment horizontal="left" vertical="center"/>
    </xf>
    <xf numFmtId="0" fontId="68" fillId="34" borderId="13" xfId="0" applyFont="1" applyFill="1" applyBorder="1" applyAlignment="1">
      <alignment horizontal="center" vertical="center"/>
    </xf>
    <xf numFmtId="0" fontId="68" fillId="34" borderId="14" xfId="0" applyFont="1" applyFill="1" applyBorder="1" applyAlignment="1">
      <alignment horizontal="center" vertical="center"/>
    </xf>
    <xf numFmtId="0" fontId="68" fillId="34"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L10" sqref="L10"/>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99" t="s">
        <v>84</v>
      </c>
      <c r="B1" s="199"/>
      <c r="C1" s="199"/>
      <c r="D1" s="199"/>
      <c r="E1" s="199"/>
      <c r="F1" s="199"/>
      <c r="G1" s="199"/>
      <c r="H1" s="199"/>
      <c r="I1" s="199"/>
      <c r="J1" s="199"/>
      <c r="K1" s="199"/>
      <c r="L1" s="199"/>
    </row>
    <row r="2" spans="1:12" s="4" customFormat="1" ht="58.5" customHeight="1">
      <c r="A2" s="195" t="s">
        <v>175</v>
      </c>
      <c r="B2" s="196"/>
      <c r="C2" s="196"/>
      <c r="D2" s="196"/>
      <c r="E2" s="196"/>
      <c r="F2" s="196"/>
      <c r="G2" s="196"/>
      <c r="H2" s="196"/>
      <c r="I2" s="196"/>
      <c r="J2" s="196"/>
      <c r="K2" s="196"/>
      <c r="L2" s="196"/>
    </row>
    <row r="3" spans="1:12" s="3" customFormat="1" ht="11.25">
      <c r="A3" s="198" t="s">
        <v>16</v>
      </c>
      <c r="B3" s="198"/>
      <c r="C3" s="198"/>
      <c r="D3" s="198"/>
      <c r="E3" s="198"/>
      <c r="F3" s="198"/>
      <c r="G3" s="198"/>
      <c r="H3" s="198"/>
      <c r="I3" s="198"/>
      <c r="J3" s="198"/>
      <c r="K3" s="198"/>
      <c r="L3" s="198"/>
    </row>
    <row r="4" spans="1:12" s="131" customFormat="1" ht="41.25" customHeight="1">
      <c r="A4" s="130"/>
      <c r="B4" s="130"/>
      <c r="C4" s="130"/>
      <c r="D4" s="130"/>
      <c r="E4" s="130"/>
      <c r="F4" s="130"/>
      <c r="G4" s="130"/>
      <c r="H4" s="130"/>
      <c r="I4" s="130"/>
      <c r="J4" s="130"/>
      <c r="K4" s="130"/>
      <c r="L4" s="130"/>
    </row>
    <row r="5" spans="1:12" s="133" customFormat="1" ht="15.75" customHeight="1">
      <c r="A5" s="132"/>
      <c r="B5" s="132"/>
      <c r="C5" s="132"/>
      <c r="D5" s="132"/>
      <c r="E5" s="132"/>
      <c r="F5" s="132"/>
      <c r="G5" s="132"/>
      <c r="H5" s="132"/>
      <c r="I5" s="132"/>
      <c r="J5" s="132"/>
      <c r="K5" s="132"/>
      <c r="L5" s="132"/>
    </row>
    <row r="6" spans="1:12" s="133" customFormat="1" ht="15.75" customHeight="1">
      <c r="A6" s="132"/>
      <c r="B6" s="132"/>
      <c r="C6" s="132"/>
      <c r="D6" s="132"/>
      <c r="E6" s="132"/>
      <c r="F6" s="132"/>
      <c r="G6" s="132"/>
      <c r="H6" s="132"/>
      <c r="I6" s="132"/>
      <c r="J6" s="132"/>
      <c r="K6" s="132"/>
      <c r="L6" s="132"/>
    </row>
    <row r="7" spans="1:12" s="133" customFormat="1" ht="15.75" customHeight="1">
      <c r="A7" s="132"/>
      <c r="B7" s="132"/>
      <c r="C7" s="132"/>
      <c r="D7" s="132"/>
      <c r="E7" s="132"/>
      <c r="F7" s="132"/>
      <c r="G7" s="132"/>
      <c r="H7" s="132"/>
      <c r="I7" s="132"/>
      <c r="J7" s="132"/>
      <c r="K7" s="132"/>
      <c r="L7" s="132"/>
    </row>
    <row r="8" spans="1:12" s="133" customFormat="1" ht="15.75" customHeight="1">
      <c r="A8" s="132"/>
      <c r="B8" s="132"/>
      <c r="C8" s="132"/>
      <c r="D8" s="132"/>
      <c r="E8" s="132"/>
      <c r="F8" s="132"/>
      <c r="G8" s="132"/>
      <c r="H8" s="132"/>
      <c r="I8" s="132"/>
      <c r="J8" s="132"/>
      <c r="K8" s="132"/>
      <c r="L8" s="132"/>
    </row>
    <row r="9" spans="1:12" s="133" customFormat="1" ht="15.75" customHeight="1">
      <c r="A9" s="132"/>
      <c r="B9" s="132"/>
      <c r="C9" s="132"/>
      <c r="D9" s="132"/>
      <c r="E9" s="132"/>
      <c r="F9" s="132"/>
      <c r="G9" s="132"/>
      <c r="H9" s="132"/>
      <c r="I9" s="132"/>
      <c r="J9" s="132"/>
      <c r="K9" s="132"/>
      <c r="L9" s="132"/>
    </row>
    <row r="10" spans="1:12" s="133" customFormat="1" ht="15.75" customHeight="1">
      <c r="A10" s="132"/>
      <c r="B10" s="132"/>
      <c r="C10" s="132"/>
      <c r="D10" s="132"/>
      <c r="E10" s="132"/>
      <c r="F10" s="132"/>
      <c r="G10" s="132"/>
      <c r="H10" s="132"/>
      <c r="I10" s="132"/>
      <c r="J10" s="132"/>
      <c r="K10" s="132"/>
      <c r="L10" s="132"/>
    </row>
    <row r="11" spans="1:12" s="133" customFormat="1" ht="15.75" customHeight="1">
      <c r="A11" s="132"/>
      <c r="B11" s="132"/>
      <c r="C11" s="132"/>
      <c r="D11" s="132"/>
      <c r="E11" s="132"/>
      <c r="F11" s="132"/>
      <c r="G11" s="132"/>
      <c r="H11" s="132"/>
      <c r="I11" s="132"/>
      <c r="J11" s="132"/>
      <c r="K11" s="132"/>
      <c r="L11" s="132"/>
    </row>
    <row r="12" spans="1:12" s="133" customFormat="1" ht="15.75" customHeight="1">
      <c r="A12" s="132"/>
      <c r="B12" s="132"/>
      <c r="C12" s="132"/>
      <c r="D12" s="132"/>
      <c r="E12" s="132"/>
      <c r="F12" s="132"/>
      <c r="G12" s="132"/>
      <c r="H12" s="132"/>
      <c r="I12" s="132"/>
      <c r="J12" s="132"/>
      <c r="K12" s="132"/>
      <c r="L12" s="132"/>
    </row>
    <row r="13" spans="1:12" s="133" customFormat="1" ht="15.75" customHeight="1">
      <c r="A13" s="132"/>
      <c r="B13" s="132"/>
      <c r="C13" s="132"/>
      <c r="D13" s="132"/>
      <c r="E13" s="132"/>
      <c r="F13" s="132"/>
      <c r="G13" s="132"/>
      <c r="H13" s="132"/>
      <c r="I13" s="132"/>
      <c r="J13" s="132"/>
      <c r="K13" s="132"/>
      <c r="L13" s="132"/>
    </row>
    <row r="14" spans="1:12" s="133" customFormat="1" ht="15.75" customHeight="1">
      <c r="A14" s="132"/>
      <c r="B14" s="132"/>
      <c r="C14" s="132"/>
      <c r="D14" s="132"/>
      <c r="E14" s="132"/>
      <c r="F14" s="132"/>
      <c r="G14" s="132"/>
      <c r="H14" s="132"/>
      <c r="I14" s="132"/>
      <c r="J14" s="132"/>
      <c r="K14" s="132"/>
      <c r="L14" s="132"/>
    </row>
    <row r="15" spans="1:12" s="133" customFormat="1" ht="15.75" customHeight="1">
      <c r="A15" s="132"/>
      <c r="B15" s="132"/>
      <c r="C15" s="132"/>
      <c r="D15" s="132"/>
      <c r="E15" s="132"/>
      <c r="F15" s="132"/>
      <c r="G15" s="132"/>
      <c r="H15" s="132"/>
      <c r="I15" s="132"/>
      <c r="J15" s="132"/>
      <c r="K15" s="132"/>
      <c r="L15" s="132"/>
    </row>
    <row r="16" spans="1:12" s="133" customFormat="1" ht="15.75" customHeight="1">
      <c r="A16" s="132"/>
      <c r="B16" s="132"/>
      <c r="C16" s="132"/>
      <c r="D16" s="132"/>
      <c r="E16" s="132"/>
      <c r="F16" s="132"/>
      <c r="G16" s="132"/>
      <c r="H16" s="132"/>
      <c r="I16" s="132"/>
      <c r="J16" s="132"/>
      <c r="K16" s="132"/>
      <c r="L16" s="132"/>
    </row>
    <row r="17" spans="1:12" s="133" customFormat="1" ht="15.75" customHeight="1">
      <c r="A17" s="132"/>
      <c r="B17" s="132"/>
      <c r="C17" s="132"/>
      <c r="D17" s="132"/>
      <c r="E17" s="132"/>
      <c r="F17" s="132"/>
      <c r="G17" s="132"/>
      <c r="H17" s="132"/>
      <c r="I17" s="132"/>
      <c r="J17" s="132"/>
      <c r="K17" s="132"/>
      <c r="L17" s="132"/>
    </row>
    <row r="18" spans="1:12" s="133" customFormat="1" ht="15.75" customHeight="1">
      <c r="A18" s="132"/>
      <c r="B18" s="132"/>
      <c r="C18" s="132"/>
      <c r="D18" s="132"/>
      <c r="E18" s="132"/>
      <c r="F18" s="132"/>
      <c r="G18" s="132"/>
      <c r="H18" s="132"/>
      <c r="I18" s="132"/>
      <c r="J18" s="132"/>
      <c r="K18" s="132"/>
      <c r="L18" s="132"/>
    </row>
    <row r="19" spans="1:12" s="133" customFormat="1" ht="15.75" customHeight="1">
      <c r="A19" s="132"/>
      <c r="B19" s="132"/>
      <c r="C19" s="132"/>
      <c r="D19" s="132"/>
      <c r="E19" s="132"/>
      <c r="F19" s="132"/>
      <c r="G19" s="132"/>
      <c r="H19" s="132"/>
      <c r="I19" s="132"/>
      <c r="J19" s="132"/>
      <c r="K19" s="132"/>
      <c r="L19" s="132"/>
    </row>
    <row r="20" spans="1:12" s="133" customFormat="1" ht="15.75" customHeight="1">
      <c r="A20" s="132"/>
      <c r="B20" s="132"/>
      <c r="C20" s="132"/>
      <c r="D20" s="132"/>
      <c r="E20" s="132"/>
      <c r="F20" s="132"/>
      <c r="G20" s="132"/>
      <c r="H20" s="132"/>
      <c r="I20" s="132"/>
      <c r="J20" s="132"/>
      <c r="K20" s="132"/>
      <c r="L20" s="132"/>
    </row>
    <row r="21" spans="1:12" s="133" customFormat="1" ht="15.75" customHeight="1">
      <c r="A21" s="132"/>
      <c r="B21" s="132"/>
      <c r="C21" s="132"/>
      <c r="D21" s="132"/>
      <c r="E21" s="132"/>
      <c r="F21" s="132"/>
      <c r="G21" s="132"/>
      <c r="H21" s="132"/>
      <c r="I21" s="132"/>
      <c r="J21" s="132"/>
      <c r="K21" s="132"/>
      <c r="L21" s="132"/>
    </row>
    <row r="22" spans="1:12" s="133" customFormat="1" ht="15.75" customHeight="1">
      <c r="A22" s="132"/>
      <c r="B22" s="132"/>
      <c r="C22" s="132"/>
      <c r="D22" s="132"/>
      <c r="E22" s="132"/>
      <c r="F22" s="132"/>
      <c r="G22" s="132"/>
      <c r="H22" s="132"/>
      <c r="I22" s="132"/>
      <c r="J22" s="132"/>
      <c r="K22" s="132"/>
      <c r="L22" s="132"/>
    </row>
    <row r="23" spans="1:12" s="133" customFormat="1" ht="15.75" customHeight="1">
      <c r="A23" s="132"/>
      <c r="B23" s="132"/>
      <c r="C23" s="132"/>
      <c r="D23" s="132"/>
      <c r="E23" s="132"/>
      <c r="F23" s="132"/>
      <c r="G23" s="132"/>
      <c r="H23" s="132"/>
      <c r="I23" s="132"/>
      <c r="J23" s="132"/>
      <c r="K23" s="132"/>
      <c r="L23" s="132"/>
    </row>
    <row r="24" spans="1:12" s="133" customFormat="1" ht="15.75" customHeight="1">
      <c r="A24" s="132"/>
      <c r="B24" s="132"/>
      <c r="C24" s="132"/>
      <c r="D24" s="132"/>
      <c r="E24" s="132"/>
      <c r="F24" s="132"/>
      <c r="G24" s="132"/>
      <c r="H24" s="132"/>
      <c r="I24" s="132"/>
      <c r="J24" s="132"/>
      <c r="K24" s="132"/>
      <c r="L24" s="132"/>
    </row>
    <row r="25" spans="1:12" s="133" customFormat="1" ht="15.75" customHeight="1">
      <c r="A25" s="132"/>
      <c r="B25" s="132"/>
      <c r="C25" s="132"/>
      <c r="D25" s="132"/>
      <c r="E25" s="132"/>
      <c r="F25" s="132"/>
      <c r="G25" s="132"/>
      <c r="H25" s="132"/>
      <c r="I25" s="132"/>
      <c r="J25" s="132"/>
      <c r="K25" s="132"/>
      <c r="L25" s="132"/>
    </row>
    <row r="26" spans="1:12" s="133" customFormat="1" ht="15.75" customHeight="1">
      <c r="A26" s="132"/>
      <c r="B26" s="132"/>
      <c r="C26" s="132"/>
      <c r="D26" s="132"/>
      <c r="E26" s="132"/>
      <c r="F26" s="132"/>
      <c r="G26" s="132"/>
      <c r="H26" s="132"/>
      <c r="I26" s="132"/>
      <c r="J26" s="132"/>
      <c r="K26" s="132"/>
      <c r="L26" s="132"/>
    </row>
    <row r="27" spans="1:12" s="133" customFormat="1" ht="15.75" customHeight="1">
      <c r="A27" s="132"/>
      <c r="B27" s="132"/>
      <c r="C27" s="132"/>
      <c r="D27" s="132"/>
      <c r="E27" s="132"/>
      <c r="F27" s="132"/>
      <c r="G27" s="132"/>
      <c r="H27" s="132"/>
      <c r="I27" s="132"/>
      <c r="J27" s="132"/>
      <c r="K27" s="132"/>
      <c r="L27" s="132"/>
    </row>
    <row r="28" spans="1:12" s="135" customFormat="1" ht="28.5" customHeight="1">
      <c r="A28" s="134"/>
      <c r="B28" s="134"/>
      <c r="C28" s="197"/>
      <c r="D28" s="197"/>
      <c r="E28" s="197"/>
      <c r="F28" s="197"/>
      <c r="G28" s="197"/>
      <c r="H28" s="197"/>
      <c r="I28" s="197"/>
      <c r="J28" s="197"/>
      <c r="K28" s="197"/>
      <c r="L28" s="197"/>
    </row>
    <row r="29" spans="1:12" ht="48.75" customHeight="1">
      <c r="A29" s="200" t="s">
        <v>101</v>
      </c>
      <c r="B29" s="200"/>
      <c r="C29" s="200"/>
      <c r="D29" s="200"/>
      <c r="E29" s="200"/>
      <c r="F29" s="200"/>
      <c r="G29" s="200"/>
      <c r="H29" s="200"/>
      <c r="I29" s="200"/>
      <c r="J29" s="200"/>
      <c r="K29" s="200"/>
      <c r="L29" s="200"/>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C14" sqref="C14"/>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06" t="s">
        <v>92</v>
      </c>
      <c r="C1" s="206"/>
      <c r="D1" s="206"/>
      <c r="E1" s="82"/>
    </row>
    <row r="2" spans="2:7" s="10" customFormat="1" ht="78.75" customHeight="1" thickBot="1">
      <c r="B2" s="258" t="s">
        <v>144</v>
      </c>
      <c r="C2" s="258"/>
      <c r="D2" s="258"/>
      <c r="F2" s="41"/>
      <c r="G2" s="41"/>
    </row>
    <row r="3" spans="2:4" s="42" customFormat="1" ht="31.5" customHeight="1">
      <c r="B3" s="118" t="s">
        <v>17</v>
      </c>
      <c r="C3" s="119" t="s">
        <v>35</v>
      </c>
      <c r="D3" s="120" t="s">
        <v>34</v>
      </c>
    </row>
    <row r="4" spans="1:49" s="40" customFormat="1" ht="15">
      <c r="A4" s="38"/>
      <c r="B4" s="283" t="s">
        <v>158</v>
      </c>
      <c r="C4" s="281" t="s">
        <v>159</v>
      </c>
      <c r="D4" s="282" t="s">
        <v>160</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5">
      <c r="A5" s="38"/>
      <c r="B5" s="283" t="s">
        <v>161</v>
      </c>
      <c r="C5" s="281" t="s">
        <v>162</v>
      </c>
      <c r="D5" s="282" t="s">
        <v>163</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280" t="s">
        <v>164</v>
      </c>
      <c r="C6" s="281" t="s">
        <v>165</v>
      </c>
      <c r="D6" s="282" t="s">
        <v>176</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3"/>
      <c r="C7" s="39"/>
      <c r="D7" s="84"/>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3"/>
      <c r="C8" s="39"/>
      <c r="D8" s="84"/>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3"/>
      <c r="C9" s="39"/>
      <c r="D9" s="84"/>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3"/>
      <c r="C10" s="39"/>
      <c r="D10" s="84"/>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3"/>
      <c r="C11" s="39"/>
      <c r="D11" s="84"/>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3"/>
      <c r="C12" s="39"/>
      <c r="D12" s="84"/>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3"/>
      <c r="C13" s="39"/>
      <c r="D13" s="84"/>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3"/>
      <c r="C14" s="39"/>
      <c r="D14" s="84"/>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3"/>
      <c r="C15" s="39"/>
      <c r="D15" s="84"/>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3"/>
      <c r="C16" s="39"/>
      <c r="D16" s="84"/>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3"/>
      <c r="C17" s="39"/>
      <c r="D17" s="84"/>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3"/>
      <c r="C18" s="39"/>
      <c r="D18" s="84"/>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3"/>
      <c r="C19" s="39"/>
      <c r="D19" s="84"/>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3"/>
      <c r="C20" s="39"/>
      <c r="D20" s="84"/>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3"/>
      <c r="C21" s="39"/>
      <c r="D21" s="84"/>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3"/>
      <c r="C22" s="39"/>
      <c r="D22" s="84"/>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3"/>
      <c r="C23" s="39"/>
      <c r="D23" s="84"/>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3"/>
      <c r="C24" s="39"/>
      <c r="D24" s="84"/>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3"/>
      <c r="C25" s="39"/>
      <c r="D25" s="84"/>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85"/>
      <c r="C26" s="86"/>
      <c r="D26" s="87"/>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07" t="s">
        <v>104</v>
      </c>
      <c r="C27" s="207"/>
      <c r="D27" s="207"/>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F544"/>
  <sheetViews>
    <sheetView tabSelected="1" zoomScaleSheetLayoutView="110" zoomScalePageLayoutView="0" workbookViewId="0" topLeftCell="A1">
      <selection activeCell="F2" sqref="F2"/>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06" t="s">
        <v>93</v>
      </c>
      <c r="C1" s="206"/>
      <c r="D1" s="82"/>
    </row>
    <row r="2" spans="2:3" s="10" customFormat="1" ht="78.75" customHeight="1">
      <c r="B2" s="259" t="s">
        <v>145</v>
      </c>
      <c r="C2" s="259"/>
    </row>
    <row r="3" spans="2:3" ht="24.75" customHeight="1">
      <c r="B3" s="260" t="s">
        <v>36</v>
      </c>
      <c r="C3" s="260"/>
    </row>
    <row r="4" spans="2:6" s="43" customFormat="1" ht="66.75" customHeight="1">
      <c r="B4" s="125" t="s">
        <v>146</v>
      </c>
      <c r="C4" s="122">
        <v>6300</v>
      </c>
      <c r="F4" s="43" t="s">
        <v>130</v>
      </c>
    </row>
    <row r="5" spans="2:3" ht="48" customHeight="1">
      <c r="B5" s="261" t="s">
        <v>104</v>
      </c>
      <c r="C5" s="261"/>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G5" sqref="G5"/>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06" t="s">
        <v>94</v>
      </c>
      <c r="C1" s="206"/>
    </row>
    <row r="2" spans="2:3" s="10" customFormat="1" ht="78.75" customHeight="1">
      <c r="B2" s="262" t="s">
        <v>148</v>
      </c>
      <c r="C2" s="262"/>
    </row>
    <row r="3" spans="2:3" ht="24.75" customHeight="1">
      <c r="B3" s="260" t="s">
        <v>16</v>
      </c>
      <c r="C3" s="260"/>
    </row>
    <row r="4" spans="2:3" s="43" customFormat="1" ht="66.75" customHeight="1">
      <c r="B4" s="126" t="s">
        <v>147</v>
      </c>
      <c r="C4" s="121">
        <v>9418</v>
      </c>
    </row>
    <row r="5" spans="2:3" ht="54.75" customHeight="1">
      <c r="B5" s="263" t="s">
        <v>104</v>
      </c>
      <c r="C5" s="263"/>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B7" sqref="B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06" t="s">
        <v>95</v>
      </c>
      <c r="C1" s="206"/>
    </row>
    <row r="2" spans="2:5" ht="87" customHeight="1">
      <c r="B2" s="204" t="s">
        <v>149</v>
      </c>
      <c r="C2" s="204"/>
      <c r="D2" s="37"/>
      <c r="E2" s="37"/>
    </row>
    <row r="3" spans="2:3" ht="13.5" thickBot="1">
      <c r="B3" s="205" t="s">
        <v>16</v>
      </c>
      <c r="C3" s="205"/>
    </row>
    <row r="4" spans="2:3" s="33" customFormat="1" ht="12.75">
      <c r="B4" s="5" t="s">
        <v>23</v>
      </c>
      <c r="C4" s="6" t="s">
        <v>24</v>
      </c>
    </row>
    <row r="5" spans="2:3" ht="12.75">
      <c r="B5" s="166" t="s">
        <v>166</v>
      </c>
      <c r="C5" s="167">
        <v>686908</v>
      </c>
    </row>
    <row r="6" spans="2:3" ht="12.75">
      <c r="B6" s="166" t="s">
        <v>167</v>
      </c>
      <c r="C6" s="167">
        <v>273051</v>
      </c>
    </row>
    <row r="7" spans="1:3" ht="21" customHeight="1">
      <c r="A7" s="127"/>
      <c r="B7" s="160" t="s">
        <v>168</v>
      </c>
      <c r="C7" s="168">
        <v>85266</v>
      </c>
    </row>
    <row r="8" spans="1:3" ht="12.75">
      <c r="A8" s="127"/>
      <c r="B8" s="160" t="s">
        <v>169</v>
      </c>
      <c r="C8" s="168">
        <v>18300</v>
      </c>
    </row>
    <row r="9" spans="1:3" ht="12.75">
      <c r="A9" s="127"/>
      <c r="B9" s="160" t="s">
        <v>170</v>
      </c>
      <c r="C9" s="162">
        <v>14688</v>
      </c>
    </row>
    <row r="10" spans="1:3" ht="12.75">
      <c r="A10" s="127"/>
      <c r="B10" s="160" t="s">
        <v>171</v>
      </c>
      <c r="C10" s="162">
        <v>11438</v>
      </c>
    </row>
    <row r="11" spans="1:3" ht="12.75">
      <c r="A11" s="127"/>
      <c r="B11" s="160" t="s">
        <v>172</v>
      </c>
      <c r="C11" s="162">
        <v>3223156</v>
      </c>
    </row>
    <row r="12" spans="1:3" ht="12.75">
      <c r="A12" s="127"/>
      <c r="B12" s="160"/>
      <c r="C12" s="162"/>
    </row>
    <row r="13" spans="1:3" ht="12.75">
      <c r="A13" s="127"/>
      <c r="B13" s="160"/>
      <c r="C13" s="162"/>
    </row>
    <row r="14" spans="1:3" ht="12.75">
      <c r="A14" s="127"/>
      <c r="B14" s="160"/>
      <c r="C14" s="162"/>
    </row>
    <row r="15" spans="2:3" ht="13.5" thickBot="1">
      <c r="B15" s="30"/>
      <c r="C15" s="31"/>
    </row>
    <row r="16" spans="2:3" ht="56.25" customHeight="1">
      <c r="B16" s="207" t="s">
        <v>104</v>
      </c>
      <c r="C16" s="207"/>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B6" sqref="B6:C6"/>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65" t="s">
        <v>96</v>
      </c>
      <c r="C1" s="265"/>
    </row>
    <row r="2" spans="2:3" s="10" customFormat="1" ht="78.75" customHeight="1">
      <c r="B2" s="259" t="s">
        <v>174</v>
      </c>
      <c r="C2" s="259"/>
    </row>
    <row r="3" spans="2:3" ht="13.5" thickBot="1">
      <c r="B3" s="264" t="s">
        <v>16</v>
      </c>
      <c r="C3" s="264"/>
    </row>
    <row r="4" spans="2:3" s="44" customFormat="1" ht="52.5" customHeight="1" thickBot="1">
      <c r="B4" s="123" t="s">
        <v>150</v>
      </c>
      <c r="C4" s="124">
        <v>16500</v>
      </c>
    </row>
    <row r="5" spans="2:3" s="44" customFormat="1" ht="52.5" customHeight="1">
      <c r="B5" s="207" t="s">
        <v>119</v>
      </c>
      <c r="C5" s="207"/>
    </row>
    <row r="6" spans="2:3" ht="38.25" customHeight="1">
      <c r="B6" s="266" t="s">
        <v>118</v>
      </c>
      <c r="C6" s="267"/>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19" sqref="E19"/>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99" t="s">
        <v>98</v>
      </c>
      <c r="B1" s="199"/>
      <c r="C1" s="199"/>
      <c r="D1" s="199"/>
      <c r="E1" s="199"/>
      <c r="F1" s="199"/>
      <c r="G1" s="81"/>
      <c r="H1" s="81"/>
      <c r="I1" s="81"/>
      <c r="J1" s="81"/>
      <c r="K1" s="81"/>
      <c r="L1" s="81"/>
    </row>
    <row r="2" spans="1:6" ht="89.25" customHeight="1">
      <c r="A2" s="253" t="s">
        <v>151</v>
      </c>
      <c r="B2" s="253"/>
      <c r="C2" s="253"/>
      <c r="D2" s="253"/>
      <c r="E2" s="253"/>
      <c r="F2" s="253"/>
    </row>
    <row r="3" spans="1:6" ht="15">
      <c r="A3" s="268" t="s">
        <v>16</v>
      </c>
      <c r="B3" s="268"/>
      <c r="C3" s="268"/>
      <c r="D3" s="268"/>
      <c r="E3" s="268"/>
      <c r="F3" s="268"/>
    </row>
    <row r="4" spans="1:6" s="8" customFormat="1" ht="15">
      <c r="A4" s="143"/>
      <c r="B4" s="140"/>
      <c r="C4" s="140"/>
      <c r="D4" s="140"/>
      <c r="E4" s="140"/>
      <c r="F4" s="140"/>
    </row>
    <row r="5" spans="1:6" ht="15">
      <c r="A5" s="141"/>
      <c r="B5" s="141"/>
      <c r="C5" s="141"/>
      <c r="D5" s="141"/>
      <c r="E5" s="142"/>
      <c r="F5" s="142"/>
    </row>
    <row r="6" spans="1:6" ht="15">
      <c r="A6" s="141"/>
      <c r="B6" s="141"/>
      <c r="C6" s="141"/>
      <c r="D6" s="141"/>
      <c r="E6" s="142"/>
      <c r="F6" s="142"/>
    </row>
    <row r="7" spans="1:6" ht="15">
      <c r="A7" s="141"/>
      <c r="B7" s="141"/>
      <c r="C7" s="141"/>
      <c r="D7" s="141"/>
      <c r="E7" s="142"/>
      <c r="F7" s="142"/>
    </row>
    <row r="8" spans="1:6" ht="15">
      <c r="A8" s="141"/>
      <c r="B8" s="141"/>
      <c r="C8" s="141" t="s">
        <v>130</v>
      </c>
      <c r="D8" s="141"/>
      <c r="E8" s="142"/>
      <c r="F8" s="142"/>
    </row>
    <row r="9" spans="1:6" ht="15">
      <c r="A9" s="141"/>
      <c r="B9" s="141"/>
      <c r="C9" s="141"/>
      <c r="D9" s="141"/>
      <c r="E9" s="142"/>
      <c r="F9" s="142"/>
    </row>
    <row r="10" spans="1:6" ht="15">
      <c r="A10" s="141"/>
      <c r="B10" s="141"/>
      <c r="C10" s="141"/>
      <c r="D10" s="141"/>
      <c r="E10" s="142"/>
      <c r="F10" s="142"/>
    </row>
    <row r="11" spans="1:6" ht="15">
      <c r="A11" s="141"/>
      <c r="B11" s="141"/>
      <c r="C11" s="141"/>
      <c r="D11" s="141"/>
      <c r="E11" s="142"/>
      <c r="F11" s="142"/>
    </row>
    <row r="12" spans="1:6" ht="15">
      <c r="A12" s="141"/>
      <c r="B12" s="141"/>
      <c r="C12" s="141"/>
      <c r="D12" s="141"/>
      <c r="E12" s="142"/>
      <c r="F12" s="142"/>
    </row>
    <row r="13" spans="1:6" ht="15">
      <c r="A13" s="141"/>
      <c r="B13" s="141"/>
      <c r="C13" s="141"/>
      <c r="D13" s="141"/>
      <c r="E13" s="142"/>
      <c r="F13" s="142"/>
    </row>
    <row r="14" spans="1:6" ht="15">
      <c r="A14" s="141"/>
      <c r="B14" s="141"/>
      <c r="C14" s="141"/>
      <c r="D14" s="141"/>
      <c r="E14" s="142"/>
      <c r="F14" s="142"/>
    </row>
    <row r="15" spans="1:6" ht="15">
      <c r="A15" s="141"/>
      <c r="B15" s="141"/>
      <c r="C15" s="141"/>
      <c r="D15" s="141"/>
      <c r="E15" s="142"/>
      <c r="F15" s="142"/>
    </row>
    <row r="16" spans="1:6" ht="15">
      <c r="A16" s="141"/>
      <c r="B16" s="141"/>
      <c r="C16" s="141"/>
      <c r="D16" s="141"/>
      <c r="E16" s="142"/>
      <c r="F16" s="142"/>
    </row>
    <row r="17" spans="1:6" ht="15">
      <c r="A17" s="141"/>
      <c r="B17" s="141"/>
      <c r="C17" s="141"/>
      <c r="D17" s="141"/>
      <c r="E17" s="142"/>
      <c r="F17" s="142"/>
    </row>
    <row r="18" spans="1:6" ht="15">
      <c r="A18" s="141"/>
      <c r="B18" s="141"/>
      <c r="C18" s="141"/>
      <c r="D18" s="141"/>
      <c r="E18" s="142"/>
      <c r="F18" s="142"/>
    </row>
    <row r="19" spans="1:6" ht="15">
      <c r="A19" s="141"/>
      <c r="B19" s="141"/>
      <c r="C19" s="141"/>
      <c r="D19" s="141"/>
      <c r="E19" s="142"/>
      <c r="F19" s="142"/>
    </row>
    <row r="20" spans="1:6" ht="15">
      <c r="A20" s="141"/>
      <c r="B20" s="141"/>
      <c r="C20" s="141"/>
      <c r="D20" s="141"/>
      <c r="E20" s="142"/>
      <c r="F20" s="142"/>
    </row>
    <row r="21" spans="1:6" ht="15">
      <c r="A21" s="141"/>
      <c r="B21" s="141"/>
      <c r="C21" s="141"/>
      <c r="D21" s="141"/>
      <c r="E21" s="142"/>
      <c r="F21" s="142"/>
    </row>
    <row r="22" spans="1:6" ht="15">
      <c r="A22" s="141"/>
      <c r="B22" s="141"/>
      <c r="C22" s="141"/>
      <c r="D22" s="141"/>
      <c r="E22" s="142"/>
      <c r="F22" s="142"/>
    </row>
    <row r="23" spans="1:6" ht="15">
      <c r="A23" s="141"/>
      <c r="B23" s="141"/>
      <c r="C23" s="141"/>
      <c r="D23" s="141"/>
      <c r="E23" s="142"/>
      <c r="F23" s="142"/>
    </row>
    <row r="24" spans="1:6" ht="15">
      <c r="A24" s="141"/>
      <c r="B24" s="141"/>
      <c r="C24" s="141"/>
      <c r="D24" s="141"/>
      <c r="E24" s="142"/>
      <c r="F24" s="142"/>
    </row>
    <row r="25" spans="1:6" s="9" customFormat="1" ht="15">
      <c r="A25" s="144"/>
      <c r="B25" s="269"/>
      <c r="C25" s="269"/>
      <c r="D25" s="269"/>
      <c r="E25" s="145"/>
      <c r="F25" s="145"/>
    </row>
    <row r="26" spans="1:6" ht="49.5" customHeight="1">
      <c r="A26" s="255" t="s">
        <v>105</v>
      </c>
      <c r="B26" s="255"/>
      <c r="C26" s="255"/>
      <c r="D26" s="255"/>
      <c r="E26" s="255"/>
      <c r="F26" s="255"/>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H2" sqref="H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99" t="s">
        <v>99</v>
      </c>
      <c r="B1" s="199"/>
      <c r="C1" s="199"/>
      <c r="D1" s="199"/>
      <c r="E1" s="199"/>
      <c r="F1" s="199"/>
      <c r="G1" s="81"/>
      <c r="H1" s="81"/>
      <c r="I1" s="81"/>
      <c r="J1" s="81"/>
      <c r="K1" s="81"/>
      <c r="L1" s="81"/>
    </row>
    <row r="2" spans="1:6" ht="93.75" customHeight="1">
      <c r="A2" s="259" t="s">
        <v>173</v>
      </c>
      <c r="B2" s="259"/>
      <c r="C2" s="259"/>
      <c r="D2" s="259"/>
      <c r="E2" s="259"/>
      <c r="F2" s="259"/>
    </row>
    <row r="3" spans="2:6" ht="13.5" thickBot="1">
      <c r="B3" s="273" t="s">
        <v>122</v>
      </c>
      <c r="C3" s="273"/>
      <c r="D3" s="273"/>
      <c r="E3" s="273"/>
      <c r="F3" s="273"/>
    </row>
    <row r="4" spans="1:6" s="11" customFormat="1" ht="15.75" customHeight="1">
      <c r="A4" s="274" t="s">
        <v>17</v>
      </c>
      <c r="B4" s="228" t="s">
        <v>19</v>
      </c>
      <c r="C4" s="228" t="s">
        <v>20</v>
      </c>
      <c r="D4" s="228" t="s">
        <v>21</v>
      </c>
      <c r="E4" s="277" t="s">
        <v>121</v>
      </c>
      <c r="F4" s="229" t="s">
        <v>22</v>
      </c>
    </row>
    <row r="5" spans="1:6" s="11" customFormat="1" ht="22.5" customHeight="1">
      <c r="A5" s="275"/>
      <c r="B5" s="276"/>
      <c r="C5" s="276"/>
      <c r="D5" s="276"/>
      <c r="E5" s="278"/>
      <c r="F5" s="279"/>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72" t="s">
        <v>18</v>
      </c>
      <c r="C30" s="272"/>
      <c r="D30" s="272"/>
      <c r="E30" s="23">
        <f>SUM(E6:E29)</f>
        <v>0</v>
      </c>
      <c r="F30" s="24">
        <f>SUM(F6:F29)</f>
        <v>0</v>
      </c>
    </row>
    <row r="31" spans="1:6" ht="55.5" customHeight="1">
      <c r="A31" s="270" t="s">
        <v>123</v>
      </c>
      <c r="B31" s="271"/>
      <c r="C31" s="271"/>
      <c r="D31" s="271"/>
      <c r="E31" s="271"/>
      <c r="F31" s="271"/>
    </row>
  </sheetData>
  <sheetProtection/>
  <mergeCells count="11">
    <mergeCell ref="F4:F5"/>
    <mergeCell ref="A31:F31"/>
    <mergeCell ref="A1:F1"/>
    <mergeCell ref="B30:D30"/>
    <mergeCell ref="A2:F2"/>
    <mergeCell ref="B3:F3"/>
    <mergeCell ref="A4:A5"/>
    <mergeCell ref="B4:B5"/>
    <mergeCell ref="C4:C5"/>
    <mergeCell ref="D4:D5"/>
    <mergeCell ref="E4:E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B1">
      <selection activeCell="L2" sqref="L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99" t="s">
        <v>85</v>
      </c>
      <c r="B1" s="199"/>
      <c r="C1" s="199"/>
      <c r="D1" s="199"/>
      <c r="E1" s="199"/>
      <c r="F1" s="199"/>
      <c r="G1" s="199"/>
      <c r="H1" s="199"/>
      <c r="I1" s="199"/>
      <c r="J1" s="199"/>
      <c r="K1" s="199"/>
      <c r="L1" s="81"/>
    </row>
    <row r="2" spans="1:11" s="4" customFormat="1" ht="102" customHeight="1">
      <c r="A2" s="203" t="s">
        <v>142</v>
      </c>
      <c r="B2" s="203"/>
      <c r="C2" s="203"/>
      <c r="D2" s="203"/>
      <c r="E2" s="203"/>
      <c r="F2" s="203"/>
      <c r="G2" s="203"/>
      <c r="H2" s="203"/>
      <c r="I2" s="203"/>
      <c r="J2" s="203"/>
      <c r="K2" s="203"/>
    </row>
    <row r="3" ht="48.75" customHeight="1"/>
    <row r="4" ht="30" customHeight="1"/>
    <row r="15" ht="13.5" thickBot="1"/>
    <row r="16" spans="1:11" ht="37.5" customHeight="1">
      <c r="A16" s="202" t="s">
        <v>111</v>
      </c>
      <c r="B16" s="202"/>
      <c r="C16" s="202"/>
      <c r="D16" s="202"/>
      <c r="E16" s="202"/>
      <c r="F16" s="202"/>
      <c r="G16" s="202"/>
      <c r="H16" s="202"/>
      <c r="I16" s="202"/>
      <c r="J16" s="202"/>
      <c r="K16" s="202"/>
    </row>
    <row r="17" spans="1:11" ht="12.75">
      <c r="A17" s="201" t="s">
        <v>102</v>
      </c>
      <c r="B17" s="201"/>
      <c r="C17" s="201"/>
      <c r="D17" s="201"/>
      <c r="E17" s="201"/>
      <c r="F17" s="201"/>
      <c r="G17" s="201"/>
      <c r="H17" s="201"/>
      <c r="I17" s="201"/>
      <c r="J17" s="201"/>
      <c r="K17" s="201"/>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0"/>
  <sheetViews>
    <sheetView zoomScaleSheetLayoutView="110" zoomScalePageLayoutView="0" workbookViewId="0" topLeftCell="A1">
      <selection activeCell="G2" sqref="G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06" t="s">
        <v>86</v>
      </c>
      <c r="C1" s="206"/>
      <c r="D1" s="206"/>
      <c r="E1" s="206"/>
    </row>
    <row r="2" spans="2:14" ht="78" customHeight="1">
      <c r="B2" s="204" t="s">
        <v>153</v>
      </c>
      <c r="C2" s="204"/>
      <c r="D2" s="204"/>
      <c r="E2" s="204"/>
      <c r="F2" s="29"/>
      <c r="G2" s="29"/>
      <c r="H2" s="29"/>
      <c r="I2" s="29"/>
      <c r="J2" s="29"/>
      <c r="K2" s="29"/>
      <c r="L2" s="29"/>
      <c r="M2" s="29"/>
      <c r="N2" s="29"/>
    </row>
    <row r="3" spans="2:5" ht="13.5" thickBot="1">
      <c r="B3" s="205" t="s">
        <v>16</v>
      </c>
      <c r="C3" s="205"/>
      <c r="D3" s="205"/>
      <c r="E3" s="205"/>
    </row>
    <row r="4" spans="2:5" s="33" customFormat="1" ht="45" customHeight="1">
      <c r="B4" s="146" t="s">
        <v>23</v>
      </c>
      <c r="C4" s="147" t="s">
        <v>100</v>
      </c>
      <c r="D4" s="148" t="s">
        <v>24</v>
      </c>
      <c r="E4" s="149" t="s">
        <v>25</v>
      </c>
    </row>
    <row r="5" spans="2:5" ht="25.5">
      <c r="B5" s="128" t="s">
        <v>124</v>
      </c>
      <c r="C5" s="150">
        <v>1</v>
      </c>
      <c r="D5" s="151" t="s">
        <v>126</v>
      </c>
      <c r="E5" s="129" t="s">
        <v>136</v>
      </c>
    </row>
    <row r="6" spans="2:5" ht="25.5">
      <c r="B6" s="152" t="s">
        <v>125</v>
      </c>
      <c r="C6" s="150">
        <v>1</v>
      </c>
      <c r="D6" s="153" t="s">
        <v>128</v>
      </c>
      <c r="E6" s="129" t="s">
        <v>137</v>
      </c>
    </row>
    <row r="7" spans="2:5" ht="25.5">
      <c r="B7" s="128" t="s">
        <v>127</v>
      </c>
      <c r="C7" s="150">
        <v>1</v>
      </c>
      <c r="D7" s="154" t="s">
        <v>129</v>
      </c>
      <c r="E7" s="129" t="s">
        <v>135</v>
      </c>
    </row>
    <row r="8" spans="2:5" ht="25.5">
      <c r="B8" s="157" t="s">
        <v>131</v>
      </c>
      <c r="C8" s="150">
        <v>1</v>
      </c>
      <c r="D8" s="158" t="s">
        <v>138</v>
      </c>
      <c r="E8" s="159" t="s">
        <v>132</v>
      </c>
    </row>
    <row r="9" spans="2:5" s="127" customFormat="1" ht="30.75" customHeight="1" thickBot="1">
      <c r="B9" s="165" t="s">
        <v>139</v>
      </c>
      <c r="C9" s="164">
        <v>1</v>
      </c>
      <c r="D9" s="161" t="s">
        <v>133</v>
      </c>
      <c r="E9" s="162" t="s">
        <v>140</v>
      </c>
    </row>
    <row r="10" spans="2:5" ht="36.75" customHeight="1">
      <c r="B10" s="207" t="s">
        <v>103</v>
      </c>
      <c r="C10" s="207"/>
      <c r="D10" s="207"/>
      <c r="E10" s="207"/>
    </row>
  </sheetData>
  <sheetProtection/>
  <mergeCells count="4">
    <mergeCell ref="B2:E2"/>
    <mergeCell ref="B3:E3"/>
    <mergeCell ref="B1:E1"/>
    <mergeCell ref="B10:E10"/>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J4" sqref="J4"/>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06" t="s">
        <v>87</v>
      </c>
      <c r="B1" s="206"/>
      <c r="C1" s="206"/>
      <c r="D1" s="206"/>
      <c r="E1" s="206"/>
      <c r="F1" s="206"/>
    </row>
    <row r="2" spans="1:6" ht="81" customHeight="1">
      <c r="A2" s="208" t="s">
        <v>143</v>
      </c>
      <c r="B2" s="209"/>
      <c r="C2" s="209"/>
      <c r="D2" s="209"/>
      <c r="E2" s="209"/>
      <c r="F2" s="209"/>
    </row>
    <row r="3" spans="1:6" ht="12.75">
      <c r="A3" s="213" t="s">
        <v>16</v>
      </c>
      <c r="B3" s="213"/>
      <c r="C3" s="213"/>
      <c r="D3" s="213"/>
      <c r="E3" s="213"/>
      <c r="F3" s="213"/>
    </row>
    <row r="4" spans="1:6" s="2" customFormat="1" ht="45" customHeight="1">
      <c r="A4" s="136"/>
      <c r="B4" s="136"/>
      <c r="C4" s="136"/>
      <c r="D4" s="136"/>
      <c r="E4" s="136"/>
      <c r="F4" s="136"/>
    </row>
    <row r="5" spans="1:6" ht="18" customHeight="1">
      <c r="A5" s="137"/>
      <c r="B5" s="137"/>
      <c r="C5" s="138"/>
      <c r="D5" s="138"/>
      <c r="E5" s="138"/>
      <c r="F5" s="138"/>
    </row>
    <row r="6" spans="1:6" ht="18" customHeight="1">
      <c r="A6" s="137"/>
      <c r="B6" s="137"/>
      <c r="C6" s="138"/>
      <c r="D6" s="138"/>
      <c r="E6" s="138"/>
      <c r="F6" s="138"/>
    </row>
    <row r="7" spans="1:6" ht="18" customHeight="1">
      <c r="A7" s="137"/>
      <c r="B7" s="137"/>
      <c r="C7" s="138"/>
      <c r="D7" s="138"/>
      <c r="E7" s="138"/>
      <c r="F7" s="138"/>
    </row>
    <row r="8" spans="1:6" ht="18" customHeight="1">
      <c r="A8" s="137"/>
      <c r="B8" s="137"/>
      <c r="C8" s="138"/>
      <c r="D8" s="138"/>
      <c r="E8" s="138"/>
      <c r="F8" s="138"/>
    </row>
    <row r="9" spans="1:6" ht="18" customHeight="1">
      <c r="A9" s="137"/>
      <c r="B9" s="137"/>
      <c r="C9" s="138"/>
      <c r="D9" s="138"/>
      <c r="E9" s="138"/>
      <c r="F9" s="138"/>
    </row>
    <row r="10" spans="1:6" ht="18" customHeight="1">
      <c r="A10" s="137"/>
      <c r="B10" s="137"/>
      <c r="C10" s="138"/>
      <c r="D10" s="138"/>
      <c r="E10" s="138"/>
      <c r="F10" s="138"/>
    </row>
    <row r="11" spans="1:6" ht="18" customHeight="1">
      <c r="A11" s="137"/>
      <c r="B11" s="137"/>
      <c r="C11" s="138"/>
      <c r="D11" s="138"/>
      <c r="E11" s="138"/>
      <c r="F11" s="138"/>
    </row>
    <row r="12" spans="1:6" s="2" customFormat="1" ht="33.75" customHeight="1">
      <c r="A12" s="210"/>
      <c r="B12" s="210"/>
      <c r="C12" s="139"/>
      <c r="D12" s="139"/>
      <c r="E12" s="139"/>
      <c r="F12" s="139"/>
    </row>
    <row r="13" spans="1:6" ht="61.5" customHeight="1">
      <c r="A13" s="211" t="s">
        <v>110</v>
      </c>
      <c r="B13" s="212"/>
      <c r="C13" s="212"/>
      <c r="D13" s="212"/>
      <c r="E13" s="212"/>
      <c r="F13" s="212"/>
    </row>
    <row r="14" spans="1:6" ht="28.5" customHeight="1">
      <c r="A14" s="214" t="s">
        <v>102</v>
      </c>
      <c r="B14" s="214"/>
      <c r="C14" s="214"/>
      <c r="D14" s="214"/>
      <c r="E14" s="214"/>
      <c r="F14" s="214"/>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H6" sqref="H6"/>
    </sheetView>
  </sheetViews>
  <sheetFormatPr defaultColWidth="9.140625" defaultRowHeight="15"/>
  <cols>
    <col min="1" max="1" width="22.28125" style="0" customWidth="1"/>
    <col min="2" max="2" width="52.00390625" style="0" customWidth="1"/>
    <col min="3" max="3" width="3.8515625" style="0" customWidth="1"/>
    <col min="4" max="5" width="28.57421875" style="0" customWidth="1"/>
    <col min="6" max="6" width="34.28125" style="0" customWidth="1"/>
  </cols>
  <sheetData>
    <row r="1" spans="1:12" s="1" customFormat="1" ht="26.25" customHeight="1">
      <c r="A1" s="199" t="s">
        <v>88</v>
      </c>
      <c r="B1" s="199"/>
      <c r="C1" s="199"/>
      <c r="D1" s="199"/>
      <c r="E1" s="199"/>
      <c r="F1" s="199"/>
      <c r="G1" s="81"/>
      <c r="H1" s="81"/>
      <c r="I1" s="81"/>
      <c r="J1" s="81"/>
      <c r="K1" s="81"/>
      <c r="L1" s="81"/>
    </row>
    <row r="2" spans="1:6" ht="15">
      <c r="A2" s="222" t="s">
        <v>154</v>
      </c>
      <c r="B2" s="223"/>
      <c r="C2" s="223"/>
      <c r="D2" s="223"/>
      <c r="E2" s="223"/>
      <c r="F2" s="223"/>
    </row>
    <row r="3" spans="1:6" ht="81" customHeight="1">
      <c r="A3" s="223"/>
      <c r="B3" s="223"/>
      <c r="C3" s="223"/>
      <c r="D3" s="223"/>
      <c r="E3" s="223"/>
      <c r="F3" s="223"/>
    </row>
    <row r="4" spans="1:6" ht="15.75" thickBot="1">
      <c r="A4" s="221" t="s">
        <v>14</v>
      </c>
      <c r="B4" s="221"/>
      <c r="C4" s="221"/>
      <c r="D4" s="221"/>
      <c r="E4" s="221"/>
      <c r="F4" s="221"/>
    </row>
    <row r="5" spans="1:6" ht="28.5" customHeight="1">
      <c r="A5" s="45" t="s">
        <v>10</v>
      </c>
      <c r="B5" s="95" t="s">
        <v>3</v>
      </c>
      <c r="C5" s="216"/>
      <c r="D5" s="96" t="s">
        <v>11</v>
      </c>
      <c r="E5" s="96" t="s">
        <v>12</v>
      </c>
      <c r="F5" s="97" t="s">
        <v>13</v>
      </c>
    </row>
    <row r="6" spans="1:6" ht="28.5" customHeight="1">
      <c r="A6" s="80" t="s">
        <v>82</v>
      </c>
      <c r="B6" s="98" t="s">
        <v>81</v>
      </c>
      <c r="C6" s="217"/>
      <c r="D6" s="99"/>
      <c r="E6" s="99"/>
      <c r="F6" s="100"/>
    </row>
    <row r="7" spans="1:6" ht="28.5" customHeight="1">
      <c r="A7" s="219"/>
      <c r="B7" s="101" t="s">
        <v>4</v>
      </c>
      <c r="C7" s="217"/>
      <c r="D7" s="102">
        <f>D8+D9+D10+D11+D12+D13</f>
        <v>2119</v>
      </c>
      <c r="E7" s="184">
        <f>E8+E9+E10+E11+E12+E13</f>
        <v>2152.95</v>
      </c>
      <c r="F7" s="171">
        <f>F8+F9+F10+F11+F12+F13</f>
        <v>2146.7999999999997</v>
      </c>
    </row>
    <row r="8" spans="1:6" ht="28.5" customHeight="1">
      <c r="A8" s="219"/>
      <c r="B8" s="103" t="s">
        <v>5</v>
      </c>
      <c r="C8" s="217"/>
      <c r="D8" s="102">
        <v>608</v>
      </c>
      <c r="E8" s="184">
        <v>385</v>
      </c>
      <c r="F8" s="172">
        <v>384</v>
      </c>
    </row>
    <row r="9" spans="1:6" ht="28.5" customHeight="1">
      <c r="A9" s="219"/>
      <c r="B9" s="103" t="s">
        <v>2</v>
      </c>
      <c r="C9" s="217"/>
      <c r="D9" s="102">
        <v>805</v>
      </c>
      <c r="E9" s="184">
        <v>781.4</v>
      </c>
      <c r="F9" s="172">
        <v>777.68</v>
      </c>
    </row>
    <row r="10" spans="1:6" ht="28.5" customHeight="1">
      <c r="A10" s="219"/>
      <c r="B10" s="103" t="s">
        <v>6</v>
      </c>
      <c r="C10" s="217"/>
      <c r="D10" s="102">
        <v>7</v>
      </c>
      <c r="E10" s="184">
        <v>7</v>
      </c>
      <c r="F10" s="172">
        <v>7</v>
      </c>
    </row>
    <row r="11" spans="1:6" ht="28.5" customHeight="1">
      <c r="A11" s="219"/>
      <c r="B11" s="103" t="s">
        <v>67</v>
      </c>
      <c r="C11" s="217"/>
      <c r="D11" s="102">
        <v>436</v>
      </c>
      <c r="E11" s="184">
        <v>498</v>
      </c>
      <c r="F11" s="172">
        <v>498</v>
      </c>
    </row>
    <row r="12" spans="1:6" ht="28.5" customHeight="1">
      <c r="A12" s="219"/>
      <c r="B12" s="104" t="s">
        <v>8</v>
      </c>
      <c r="C12" s="217"/>
      <c r="D12" s="102">
        <v>213</v>
      </c>
      <c r="E12" s="184">
        <v>105.55</v>
      </c>
      <c r="F12" s="172">
        <v>105.12</v>
      </c>
    </row>
    <row r="13" spans="1:6" ht="28.5" customHeight="1">
      <c r="A13" s="219"/>
      <c r="B13" s="103" t="s">
        <v>0</v>
      </c>
      <c r="C13" s="217"/>
      <c r="D13" s="102">
        <v>50</v>
      </c>
      <c r="E13" s="184">
        <v>376</v>
      </c>
      <c r="F13" s="172">
        <v>375</v>
      </c>
    </row>
    <row r="14" spans="1:6" ht="28.5" customHeight="1">
      <c r="A14" s="219"/>
      <c r="B14" s="101" t="s">
        <v>9</v>
      </c>
      <c r="C14" s="217"/>
      <c r="D14" s="102">
        <v>110</v>
      </c>
      <c r="E14" s="184">
        <v>94</v>
      </c>
      <c r="F14" s="172">
        <v>93.78</v>
      </c>
    </row>
    <row r="15" spans="1:6" ht="28.5" customHeight="1" thickBot="1">
      <c r="A15" s="220"/>
      <c r="B15" s="105" t="s">
        <v>1</v>
      </c>
      <c r="C15" s="218"/>
      <c r="D15" s="106">
        <v>200</v>
      </c>
      <c r="E15" s="185">
        <v>182</v>
      </c>
      <c r="F15" s="173">
        <v>181.58</v>
      </c>
    </row>
    <row r="16" spans="1:6" ht="46.5" customHeight="1">
      <c r="A16" s="224" t="s">
        <v>120</v>
      </c>
      <c r="B16" s="224"/>
      <c r="C16" s="224"/>
      <c r="D16" s="224"/>
      <c r="E16" s="224"/>
      <c r="F16" s="224"/>
    </row>
    <row r="17" spans="1:6" ht="36" customHeight="1">
      <c r="A17" s="215" t="s">
        <v>115</v>
      </c>
      <c r="B17" s="215"/>
      <c r="C17" s="215"/>
      <c r="D17" s="215"/>
      <c r="E17" s="215"/>
      <c r="F17" s="215"/>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C1">
      <selection activeCell="B10" sqref="B10:N10"/>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2"/>
      <c r="B1" s="206" t="s">
        <v>90</v>
      </c>
      <c r="C1" s="206"/>
      <c r="D1" s="206"/>
      <c r="E1" s="206"/>
      <c r="F1" s="206"/>
      <c r="G1" s="206"/>
      <c r="H1" s="206"/>
      <c r="I1" s="206"/>
      <c r="J1" s="206"/>
      <c r="K1" s="206"/>
      <c r="L1" s="206"/>
      <c r="M1" s="206"/>
      <c r="N1" s="206"/>
      <c r="O1" s="82"/>
    </row>
    <row r="2" spans="2:14" ht="82.5" customHeight="1">
      <c r="B2" s="204" t="s">
        <v>155</v>
      </c>
      <c r="C2" s="204"/>
      <c r="D2" s="204"/>
      <c r="E2" s="204"/>
      <c r="F2" s="204"/>
      <c r="G2" s="204"/>
      <c r="H2" s="204"/>
      <c r="I2" s="204"/>
      <c r="J2" s="204"/>
      <c r="K2" s="204"/>
      <c r="L2" s="204"/>
      <c r="M2" s="204"/>
      <c r="N2" s="204"/>
    </row>
    <row r="3" spans="2:14" ht="19.5" customHeight="1" thickBot="1">
      <c r="B3" s="205" t="s">
        <v>16</v>
      </c>
      <c r="C3" s="205"/>
      <c r="D3" s="205"/>
      <c r="E3" s="205"/>
      <c r="F3" s="205"/>
      <c r="G3" s="205"/>
      <c r="H3" s="205"/>
      <c r="I3" s="205"/>
      <c r="J3" s="205"/>
      <c r="K3" s="205"/>
      <c r="L3" s="205"/>
      <c r="M3" s="205"/>
      <c r="N3" s="205"/>
    </row>
    <row r="4" spans="2:14" s="33" customFormat="1" ht="15" customHeight="1">
      <c r="B4" s="230" t="s">
        <v>26</v>
      </c>
      <c r="C4" s="227" t="s">
        <v>27</v>
      </c>
      <c r="D4" s="228"/>
      <c r="E4" s="228"/>
      <c r="F4" s="229"/>
      <c r="G4" s="227" t="s">
        <v>112</v>
      </c>
      <c r="H4" s="228"/>
      <c r="I4" s="228"/>
      <c r="J4" s="229"/>
      <c r="K4" s="227" t="s">
        <v>28</v>
      </c>
      <c r="L4" s="228"/>
      <c r="M4" s="228"/>
      <c r="N4" s="229"/>
    </row>
    <row r="5" spans="2:14" s="33" customFormat="1" ht="15" customHeight="1">
      <c r="B5" s="231"/>
      <c r="C5" s="94" t="s">
        <v>106</v>
      </c>
      <c r="D5" s="88" t="s">
        <v>107</v>
      </c>
      <c r="E5" s="88" t="s">
        <v>108</v>
      </c>
      <c r="F5" s="91" t="s">
        <v>109</v>
      </c>
      <c r="G5" s="94" t="s">
        <v>106</v>
      </c>
      <c r="H5" s="88" t="s">
        <v>107</v>
      </c>
      <c r="I5" s="88" t="s">
        <v>108</v>
      </c>
      <c r="J5" s="91" t="s">
        <v>109</v>
      </c>
      <c r="K5" s="94" t="s">
        <v>106</v>
      </c>
      <c r="L5" s="88" t="s">
        <v>107</v>
      </c>
      <c r="M5" s="88" t="s">
        <v>108</v>
      </c>
      <c r="N5" s="91" t="s">
        <v>109</v>
      </c>
    </row>
    <row r="6" spans="2:14" ht="29.25" customHeight="1">
      <c r="B6" s="109" t="s">
        <v>29</v>
      </c>
      <c r="C6" s="34"/>
      <c r="D6" s="107"/>
      <c r="E6" s="107"/>
      <c r="F6" s="108"/>
      <c r="G6" s="111">
        <v>96200</v>
      </c>
      <c r="H6" s="112">
        <v>95858</v>
      </c>
      <c r="I6" s="112">
        <v>94050</v>
      </c>
      <c r="J6" s="110">
        <v>91384</v>
      </c>
      <c r="K6" s="111">
        <v>96200</v>
      </c>
      <c r="L6" s="112">
        <v>95858</v>
      </c>
      <c r="M6" s="112">
        <v>94050</v>
      </c>
      <c r="N6" s="110">
        <v>91384</v>
      </c>
    </row>
    <row r="7" spans="2:14" ht="29.25" customHeight="1">
      <c r="B7" s="109" t="s">
        <v>30</v>
      </c>
      <c r="C7" s="34"/>
      <c r="D7" s="107"/>
      <c r="E7" s="107"/>
      <c r="F7" s="108"/>
      <c r="G7" s="111">
        <v>0</v>
      </c>
      <c r="H7" s="112">
        <v>306</v>
      </c>
      <c r="I7" s="112">
        <v>5782</v>
      </c>
      <c r="J7" s="110">
        <v>438</v>
      </c>
      <c r="K7" s="111"/>
      <c r="L7" s="112">
        <v>306</v>
      </c>
      <c r="M7" s="112">
        <v>5782</v>
      </c>
      <c r="N7" s="110">
        <v>438</v>
      </c>
    </row>
    <row r="8" spans="2:14" ht="29.25" customHeight="1">
      <c r="B8" s="109" t="s">
        <v>31</v>
      </c>
      <c r="C8" s="34"/>
      <c r="D8" s="107"/>
      <c r="E8" s="107"/>
      <c r="F8" s="108"/>
      <c r="G8" s="111">
        <v>0</v>
      </c>
      <c r="H8" s="112"/>
      <c r="I8" s="112"/>
      <c r="J8" s="110"/>
      <c r="K8" s="111">
        <v>0</v>
      </c>
      <c r="L8" s="112"/>
      <c r="M8" s="112"/>
      <c r="N8" s="110"/>
    </row>
    <row r="9" spans="2:14" s="32" customFormat="1" ht="29.25" customHeight="1" thickBot="1">
      <c r="B9" s="93" t="s">
        <v>15</v>
      </c>
      <c r="C9" s="35"/>
      <c r="D9" s="92"/>
      <c r="E9" s="92"/>
      <c r="F9" s="36"/>
      <c r="G9" s="113">
        <f>G6+G7</f>
        <v>96200</v>
      </c>
      <c r="H9" s="114">
        <v>96164</v>
      </c>
      <c r="I9" s="114">
        <v>99832</v>
      </c>
      <c r="J9" s="115">
        <v>91822</v>
      </c>
      <c r="K9" s="113">
        <f>K6+K7+K8</f>
        <v>96200</v>
      </c>
      <c r="L9" s="114">
        <v>96164</v>
      </c>
      <c r="M9" s="114">
        <v>99832</v>
      </c>
      <c r="N9" s="115">
        <v>91822</v>
      </c>
    </row>
    <row r="10" spans="2:14" ht="76.5" customHeight="1">
      <c r="B10" s="232" t="s">
        <v>114</v>
      </c>
      <c r="C10" s="233"/>
      <c r="D10" s="233"/>
      <c r="E10" s="233"/>
      <c r="F10" s="233"/>
      <c r="G10" s="233"/>
      <c r="H10" s="233"/>
      <c r="I10" s="233"/>
      <c r="J10" s="233"/>
      <c r="K10" s="233"/>
      <c r="L10" s="233"/>
      <c r="M10" s="233"/>
      <c r="N10" s="233"/>
    </row>
    <row r="11" spans="2:14" ht="60" customHeight="1">
      <c r="B11" s="225" t="s">
        <v>113</v>
      </c>
      <c r="C11" s="226"/>
      <c r="D11" s="226"/>
      <c r="E11" s="226"/>
      <c r="F11" s="226"/>
      <c r="G11" s="226"/>
      <c r="H11" s="226"/>
      <c r="I11" s="226"/>
      <c r="J11" s="226"/>
      <c r="K11" s="226"/>
      <c r="L11" s="226"/>
      <c r="M11" s="226"/>
      <c r="N11" s="226"/>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7.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F25">
      <selection activeCell="O50" sqref="O5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4" width="19.7109375" style="46" customWidth="1"/>
    <col min="15" max="15" width="24.28125" style="46" customWidth="1"/>
    <col min="16" max="16" width="19.7109375" style="46" customWidth="1"/>
    <col min="17" max="16384" width="9.140625" style="46" customWidth="1"/>
  </cols>
  <sheetData>
    <row r="1" spans="1:16" s="1" customFormat="1" ht="26.25" customHeight="1">
      <c r="A1" s="199" t="s">
        <v>89</v>
      </c>
      <c r="B1" s="199"/>
      <c r="C1" s="199"/>
      <c r="D1" s="199"/>
      <c r="E1" s="199"/>
      <c r="F1" s="199"/>
      <c r="G1" s="199"/>
      <c r="H1" s="199"/>
      <c r="I1" s="199"/>
      <c r="J1" s="199"/>
      <c r="K1" s="199"/>
      <c r="L1" s="199"/>
      <c r="M1" s="199"/>
      <c r="N1" s="199"/>
      <c r="O1" s="199"/>
      <c r="P1" s="199"/>
    </row>
    <row r="2" spans="1:16" ht="71.25" customHeight="1">
      <c r="A2" s="242" t="s">
        <v>156</v>
      </c>
      <c r="B2" s="242"/>
      <c r="C2" s="242"/>
      <c r="D2" s="242"/>
      <c r="E2" s="242"/>
      <c r="F2" s="242"/>
      <c r="G2" s="242"/>
      <c r="H2" s="242"/>
      <c r="I2" s="242"/>
      <c r="J2" s="242"/>
      <c r="K2" s="242"/>
      <c r="L2" s="242"/>
      <c r="M2" s="242"/>
      <c r="N2" s="242"/>
      <c r="O2" s="242"/>
      <c r="P2" s="242"/>
    </row>
    <row r="3" spans="1:16" ht="15.75" thickBot="1">
      <c r="A3" s="243" t="s">
        <v>14</v>
      </c>
      <c r="B3" s="243"/>
      <c r="C3" s="243"/>
      <c r="D3" s="243"/>
      <c r="E3" s="243"/>
      <c r="F3" s="243"/>
      <c r="G3" s="243"/>
      <c r="H3" s="243"/>
      <c r="I3" s="243"/>
      <c r="J3" s="243"/>
      <c r="K3" s="243"/>
      <c r="L3" s="243"/>
      <c r="M3" s="243"/>
      <c r="N3" s="243"/>
      <c r="O3" s="243"/>
      <c r="P3" s="243"/>
    </row>
    <row r="4" spans="1:16" ht="18.75" customHeight="1">
      <c r="A4" s="234" t="s">
        <v>26</v>
      </c>
      <c r="B4" s="250" t="s">
        <v>37</v>
      </c>
      <c r="C4" s="250"/>
      <c r="D4" s="250"/>
      <c r="E4" s="250"/>
      <c r="F4" s="251" t="s">
        <v>11</v>
      </c>
      <c r="G4" s="251"/>
      <c r="H4" s="251"/>
      <c r="I4" s="244"/>
      <c r="J4" s="240" t="s">
        <v>12</v>
      </c>
      <c r="K4" s="240"/>
      <c r="L4" s="240"/>
      <c r="M4" s="247"/>
      <c r="N4" s="240" t="s">
        <v>13</v>
      </c>
      <c r="O4" s="240"/>
      <c r="P4" s="241"/>
    </row>
    <row r="5" spans="1:16" ht="45">
      <c r="A5" s="235"/>
      <c r="B5" s="47" t="s">
        <v>39</v>
      </c>
      <c r="C5" s="47" t="s">
        <v>40</v>
      </c>
      <c r="D5" s="48" t="s">
        <v>41</v>
      </c>
      <c r="E5" s="49" t="s">
        <v>42</v>
      </c>
      <c r="F5" s="72" t="s">
        <v>79</v>
      </c>
      <c r="G5" s="72" t="s">
        <v>80</v>
      </c>
      <c r="H5" s="72" t="s">
        <v>6</v>
      </c>
      <c r="I5" s="245"/>
      <c r="J5" s="186" t="s">
        <v>79</v>
      </c>
      <c r="K5" s="186" t="s">
        <v>80</v>
      </c>
      <c r="L5" s="186" t="s">
        <v>6</v>
      </c>
      <c r="M5" s="248"/>
      <c r="N5" s="186" t="s">
        <v>79</v>
      </c>
      <c r="O5" s="186" t="s">
        <v>80</v>
      </c>
      <c r="P5" s="187" t="s">
        <v>6</v>
      </c>
    </row>
    <row r="6" spans="1:16" s="76" customFormat="1" ht="18" customHeight="1">
      <c r="A6" s="73" t="s">
        <v>43</v>
      </c>
      <c r="B6" s="74" t="e">
        <f>B7+B18+#REF!+#REF!</f>
        <v>#REF!</v>
      </c>
      <c r="C6" s="74" t="e">
        <f>C7+C18+#REF!+#REF!</f>
        <v>#REF!</v>
      </c>
      <c r="D6" s="74" t="e">
        <f>D7+D18+#REF!+#REF!</f>
        <v>#REF!</v>
      </c>
      <c r="E6" s="74" t="e">
        <f>E7+E18+#REF!+#REF!</f>
        <v>#REF!</v>
      </c>
      <c r="F6" s="75"/>
      <c r="G6" s="75">
        <f>G7+G18</f>
        <v>2370</v>
      </c>
      <c r="H6" s="75"/>
      <c r="I6" s="245"/>
      <c r="J6" s="175"/>
      <c r="K6" s="175">
        <f>K7+K18</f>
        <v>2370</v>
      </c>
      <c r="L6" s="175"/>
      <c r="M6" s="248"/>
      <c r="N6" s="175"/>
      <c r="O6" s="179">
        <f>O7+O18</f>
        <v>3069.77</v>
      </c>
      <c r="P6" s="188"/>
    </row>
    <row r="7" spans="1:16" s="52" customFormat="1" ht="15.75" customHeight="1">
      <c r="A7" s="53" t="s">
        <v>44</v>
      </c>
      <c r="B7" s="54">
        <f>B8+B9+B15</f>
        <v>0</v>
      </c>
      <c r="C7" s="54">
        <f>C8+C9+C15</f>
        <v>0</v>
      </c>
      <c r="D7" s="54">
        <f>D8+D9+D15</f>
        <v>17768000</v>
      </c>
      <c r="E7" s="54">
        <f>E8+E9+E15</f>
        <v>17768000</v>
      </c>
      <c r="F7" s="51"/>
      <c r="G7" s="51">
        <f>G9+G13</f>
        <v>2370</v>
      </c>
      <c r="H7" s="51"/>
      <c r="I7" s="245"/>
      <c r="J7" s="175"/>
      <c r="K7" s="175">
        <v>2370</v>
      </c>
      <c r="L7" s="175"/>
      <c r="M7" s="248"/>
      <c r="N7" s="175"/>
      <c r="O7" s="179">
        <f>O9+O14</f>
        <v>3069.77</v>
      </c>
      <c r="P7" s="188"/>
    </row>
    <row r="8" spans="1:16" ht="15.75" customHeight="1">
      <c r="A8" s="55" t="s">
        <v>38</v>
      </c>
      <c r="B8" s="50"/>
      <c r="C8" s="50"/>
      <c r="D8" s="56">
        <f>17000000+768000</f>
        <v>17768000</v>
      </c>
      <c r="E8" s="56">
        <f>SUM(B8:D8)</f>
        <v>17768000</v>
      </c>
      <c r="F8" s="50"/>
      <c r="G8" s="50"/>
      <c r="H8" s="50"/>
      <c r="I8" s="245"/>
      <c r="J8" s="178"/>
      <c r="K8" s="178"/>
      <c r="L8" s="178"/>
      <c r="M8" s="248"/>
      <c r="N8" s="178"/>
      <c r="O8" s="174"/>
      <c r="P8" s="189"/>
    </row>
    <row r="9" spans="1:16" ht="15.75" customHeight="1">
      <c r="A9" s="57" t="s">
        <v>45</v>
      </c>
      <c r="B9" s="58">
        <f>B11+B12+B13+B14</f>
        <v>0</v>
      </c>
      <c r="C9" s="58">
        <f>C11+C12+C13+C14</f>
        <v>0</v>
      </c>
      <c r="D9" s="58">
        <f>D11+D12+D13+D14</f>
        <v>0</v>
      </c>
      <c r="E9" s="58">
        <f>E11+E12+E13+E14</f>
        <v>0</v>
      </c>
      <c r="F9" s="50"/>
      <c r="G9" s="50">
        <v>2370</v>
      </c>
      <c r="H9" s="50"/>
      <c r="I9" s="245"/>
      <c r="J9" s="178"/>
      <c r="K9" s="178">
        <v>2370</v>
      </c>
      <c r="L9" s="178"/>
      <c r="M9" s="248"/>
      <c r="N9" s="178"/>
      <c r="O9" s="181">
        <v>3069.77</v>
      </c>
      <c r="P9" s="189"/>
    </row>
    <row r="10" spans="1:16" s="52" customFormat="1" ht="15.75" customHeight="1">
      <c r="A10" s="59" t="s">
        <v>46</v>
      </c>
      <c r="B10" s="51"/>
      <c r="C10" s="51"/>
      <c r="D10" s="51"/>
      <c r="E10" s="60">
        <f aca="true" t="shared" si="0" ref="E10:E53">SUM(B10:D10)</f>
        <v>0</v>
      </c>
      <c r="F10" s="51"/>
      <c r="G10" s="51"/>
      <c r="H10" s="51"/>
      <c r="I10" s="245"/>
      <c r="J10" s="175"/>
      <c r="K10" s="175"/>
      <c r="L10" s="175"/>
      <c r="M10" s="248"/>
      <c r="N10" s="175"/>
      <c r="O10" s="179"/>
      <c r="P10" s="188"/>
    </row>
    <row r="11" spans="1:16" ht="15.75" customHeight="1">
      <c r="A11" s="61" t="s">
        <v>47</v>
      </c>
      <c r="B11" s="50"/>
      <c r="C11" s="50"/>
      <c r="D11" s="50"/>
      <c r="E11" s="56">
        <f t="shared" si="0"/>
        <v>0</v>
      </c>
      <c r="F11" s="50"/>
      <c r="G11" s="50"/>
      <c r="H11" s="50"/>
      <c r="I11" s="245"/>
      <c r="J11" s="178"/>
      <c r="K11" s="178"/>
      <c r="L11" s="178"/>
      <c r="M11" s="248"/>
      <c r="N11" s="178"/>
      <c r="O11" s="174"/>
      <c r="P11" s="189"/>
    </row>
    <row r="12" spans="1:16" ht="15.75" customHeight="1">
      <c r="A12" s="61" t="s">
        <v>48</v>
      </c>
      <c r="B12" s="50"/>
      <c r="C12" s="50"/>
      <c r="D12" s="50"/>
      <c r="E12" s="56">
        <f>SUM(B12:D12)</f>
        <v>0</v>
      </c>
      <c r="F12" s="50"/>
      <c r="G12" s="50"/>
      <c r="H12" s="50"/>
      <c r="I12" s="245"/>
      <c r="J12" s="178"/>
      <c r="K12" s="178"/>
      <c r="L12" s="178"/>
      <c r="M12" s="248"/>
      <c r="N12" s="178"/>
      <c r="O12" s="174"/>
      <c r="P12" s="189"/>
    </row>
    <row r="13" spans="1:16" ht="15.75" customHeight="1">
      <c r="A13" s="61" t="s">
        <v>49</v>
      </c>
      <c r="B13" s="50"/>
      <c r="C13" s="50"/>
      <c r="D13" s="50"/>
      <c r="E13" s="56">
        <f t="shared" si="0"/>
        <v>0</v>
      </c>
      <c r="F13" s="50"/>
      <c r="G13" s="50"/>
      <c r="H13" s="50"/>
      <c r="I13" s="245"/>
      <c r="J13" s="178"/>
      <c r="K13" s="178"/>
      <c r="L13" s="178"/>
      <c r="M13" s="248"/>
      <c r="N13" s="178"/>
      <c r="O13" s="174"/>
      <c r="P13" s="189"/>
    </row>
    <row r="14" spans="1:16" ht="24.75" customHeight="1">
      <c r="A14" s="61" t="s">
        <v>141</v>
      </c>
      <c r="B14" s="62"/>
      <c r="C14" s="50"/>
      <c r="D14" s="50"/>
      <c r="E14" s="56">
        <f t="shared" si="0"/>
        <v>0</v>
      </c>
      <c r="F14" s="50"/>
      <c r="G14" s="50"/>
      <c r="H14" s="50"/>
      <c r="I14" s="245"/>
      <c r="J14" s="178"/>
      <c r="K14" s="178"/>
      <c r="L14" s="178"/>
      <c r="M14" s="248"/>
      <c r="N14" s="178"/>
      <c r="O14" s="174"/>
      <c r="P14" s="189"/>
    </row>
    <row r="15" spans="1:16" ht="15.75" customHeight="1">
      <c r="A15" s="57" t="s">
        <v>6</v>
      </c>
      <c r="B15" s="62"/>
      <c r="C15" s="50"/>
      <c r="D15" s="50"/>
      <c r="E15" s="56"/>
      <c r="F15" s="50"/>
      <c r="G15" s="50"/>
      <c r="H15" s="50"/>
      <c r="I15" s="245"/>
      <c r="J15" s="178"/>
      <c r="K15" s="178"/>
      <c r="L15" s="178"/>
      <c r="M15" s="248"/>
      <c r="N15" s="178"/>
      <c r="O15" s="174"/>
      <c r="P15" s="189"/>
    </row>
    <row r="16" spans="1:16" s="52" customFormat="1" ht="15.75" customHeight="1">
      <c r="A16" s="53" t="s">
        <v>50</v>
      </c>
      <c r="B16" s="63"/>
      <c r="C16" s="51"/>
      <c r="D16" s="51"/>
      <c r="E16" s="60">
        <f t="shared" si="0"/>
        <v>0</v>
      </c>
      <c r="F16" s="51"/>
      <c r="G16" s="51"/>
      <c r="H16" s="51"/>
      <c r="I16" s="245"/>
      <c r="J16" s="175"/>
      <c r="K16" s="175"/>
      <c r="L16" s="175"/>
      <c r="M16" s="248"/>
      <c r="N16" s="175"/>
      <c r="O16" s="179"/>
      <c r="P16" s="188"/>
    </row>
    <row r="17" spans="1:16" s="52" customFormat="1" ht="15.75" customHeight="1">
      <c r="A17" s="53" t="s">
        <v>51</v>
      </c>
      <c r="B17" s="63"/>
      <c r="C17" s="63">
        <f>55000+2790847.16+55000+6608-234.4+15369.9-1396.19+74038.92+55000+55000+58561.91+36960.64</f>
        <v>3200755.9400000004</v>
      </c>
      <c r="D17" s="64"/>
      <c r="E17" s="60">
        <f t="shared" si="0"/>
        <v>3200755.9400000004</v>
      </c>
      <c r="F17" s="51"/>
      <c r="G17" s="51"/>
      <c r="H17" s="51"/>
      <c r="I17" s="245"/>
      <c r="J17" s="175"/>
      <c r="K17" s="175"/>
      <c r="L17" s="175"/>
      <c r="M17" s="248"/>
      <c r="N17" s="175"/>
      <c r="O17" s="179"/>
      <c r="P17" s="188"/>
    </row>
    <row r="18" spans="1:16" s="52" customFormat="1" ht="15.75" customHeight="1">
      <c r="A18" s="53" t="s">
        <v>52</v>
      </c>
      <c r="B18" s="51"/>
      <c r="C18" s="51"/>
      <c r="D18" s="51"/>
      <c r="E18" s="60">
        <f t="shared" si="0"/>
        <v>0</v>
      </c>
      <c r="F18" s="51"/>
      <c r="G18" s="51"/>
      <c r="H18" s="51"/>
      <c r="I18" s="245"/>
      <c r="J18" s="175"/>
      <c r="K18" s="175"/>
      <c r="L18" s="175"/>
      <c r="M18" s="248"/>
      <c r="N18" s="175"/>
      <c r="O18" s="179"/>
      <c r="P18" s="188"/>
    </row>
    <row r="19" spans="1:16" s="76" customFormat="1" ht="15.75" customHeight="1">
      <c r="A19" s="73" t="s">
        <v>53</v>
      </c>
      <c r="B19" s="74">
        <f>B20+B44+B52+B53</f>
        <v>52408646.848450005</v>
      </c>
      <c r="C19" s="74">
        <f>C20+C44+C52+C53</f>
        <v>2505320.1800000006</v>
      </c>
      <c r="D19" s="74">
        <f>D20+D44+D52+D53</f>
        <v>17768000.04</v>
      </c>
      <c r="E19" s="74">
        <f>E20+E44+E52+E53</f>
        <v>72681967.06845</v>
      </c>
      <c r="F19" s="75"/>
      <c r="G19" s="75">
        <f>G20+G44+G53</f>
        <v>2429</v>
      </c>
      <c r="H19" s="75"/>
      <c r="I19" s="245"/>
      <c r="J19" s="175"/>
      <c r="K19" s="175">
        <f>K20+K44+K53</f>
        <v>2429</v>
      </c>
      <c r="L19" s="175"/>
      <c r="M19" s="248"/>
      <c r="N19" s="175"/>
      <c r="O19" s="180">
        <f>O20+O44+O53</f>
        <v>2422.2400000000002</v>
      </c>
      <c r="P19" s="188"/>
    </row>
    <row r="20" spans="1:16" s="52" customFormat="1" ht="15.75" customHeight="1">
      <c r="A20" s="65" t="s">
        <v>54</v>
      </c>
      <c r="B20" s="60">
        <f>B21+B28+B39+B40+B41+B42+B43</f>
        <v>31682326.16845</v>
      </c>
      <c r="C20" s="60">
        <f>C21+C28+C39+C40+C41+C42+C43</f>
        <v>2496660.5200000005</v>
      </c>
      <c r="D20" s="60">
        <f>D21+D28+D39+D40+D41+D42+D43</f>
        <v>0</v>
      </c>
      <c r="E20" s="60">
        <f t="shared" si="0"/>
        <v>34178986.68845</v>
      </c>
      <c r="F20" s="51"/>
      <c r="G20" s="51">
        <f>G21+G28+G39+G41+G42+G43</f>
        <v>2119</v>
      </c>
      <c r="H20" s="51"/>
      <c r="I20" s="245"/>
      <c r="J20" s="175"/>
      <c r="K20" s="175">
        <f>K21+K28+K39+K41+K42+K43</f>
        <v>2153</v>
      </c>
      <c r="L20" s="175"/>
      <c r="M20" s="248"/>
      <c r="N20" s="175"/>
      <c r="O20" s="180">
        <f>O21+O28+O39+O41+O42+O43</f>
        <v>2146.84</v>
      </c>
      <c r="P20" s="188"/>
    </row>
    <row r="21" spans="1:16" s="52" customFormat="1" ht="15.75" customHeight="1">
      <c r="A21" s="66" t="s">
        <v>5</v>
      </c>
      <c r="B21" s="63">
        <f>SUM(B22:B27)</f>
        <v>8879297.06</v>
      </c>
      <c r="C21" s="60">
        <f>SUM(C22:C27)</f>
        <v>0</v>
      </c>
      <c r="D21" s="60">
        <f>SUM(D22:D27)</f>
        <v>0</v>
      </c>
      <c r="E21" s="60">
        <f t="shared" si="0"/>
        <v>8879297.06</v>
      </c>
      <c r="F21" s="51"/>
      <c r="G21" s="51">
        <f>G22+G24+G25</f>
        <v>608</v>
      </c>
      <c r="H21" s="51"/>
      <c r="I21" s="245"/>
      <c r="J21" s="175"/>
      <c r="K21" s="175">
        <v>385</v>
      </c>
      <c r="L21" s="175"/>
      <c r="M21" s="248"/>
      <c r="N21" s="175"/>
      <c r="O21" s="179">
        <v>384</v>
      </c>
      <c r="P21" s="188"/>
    </row>
    <row r="22" spans="1:16" ht="15.75" customHeight="1">
      <c r="A22" s="67" t="s">
        <v>29</v>
      </c>
      <c r="B22" s="62">
        <v>7644225.0600000005</v>
      </c>
      <c r="C22" s="50"/>
      <c r="D22" s="50"/>
      <c r="E22" s="56">
        <f t="shared" si="0"/>
        <v>7644225.0600000005</v>
      </c>
      <c r="F22" s="50"/>
      <c r="G22" s="50">
        <v>467</v>
      </c>
      <c r="H22" s="50"/>
      <c r="I22" s="245"/>
      <c r="J22" s="178"/>
      <c r="K22" s="178">
        <v>311.5</v>
      </c>
      <c r="L22" s="178"/>
      <c r="M22" s="248"/>
      <c r="N22" s="178"/>
      <c r="O22" s="181">
        <v>384</v>
      </c>
      <c r="P22" s="189"/>
    </row>
    <row r="23" spans="1:16" ht="15.75" customHeight="1">
      <c r="A23" s="67" t="s">
        <v>55</v>
      </c>
      <c r="B23" s="62"/>
      <c r="C23" s="50"/>
      <c r="D23" s="68"/>
      <c r="E23" s="56">
        <f t="shared" si="0"/>
        <v>0</v>
      </c>
      <c r="F23" s="50"/>
      <c r="G23" s="50"/>
      <c r="H23" s="50"/>
      <c r="I23" s="245"/>
      <c r="J23" s="178"/>
      <c r="K23" s="178"/>
      <c r="L23" s="178"/>
      <c r="M23" s="248"/>
      <c r="N23" s="178"/>
      <c r="O23" s="174"/>
      <c r="P23" s="189"/>
    </row>
    <row r="24" spans="1:16" ht="15.75" customHeight="1">
      <c r="A24" s="67" t="s">
        <v>134</v>
      </c>
      <c r="B24" s="62">
        <v>1235072</v>
      </c>
      <c r="C24" s="69"/>
      <c r="D24" s="50"/>
      <c r="E24" s="56">
        <f t="shared" si="0"/>
        <v>1235072</v>
      </c>
      <c r="F24" s="50"/>
      <c r="G24" s="50">
        <v>47</v>
      </c>
      <c r="H24" s="50"/>
      <c r="I24" s="245"/>
      <c r="J24" s="178"/>
      <c r="K24" s="178">
        <v>40</v>
      </c>
      <c r="L24" s="178"/>
      <c r="M24" s="248"/>
      <c r="N24" s="178"/>
      <c r="O24" s="174">
        <v>0</v>
      </c>
      <c r="P24" s="189"/>
    </row>
    <row r="25" spans="1:16" ht="15.75" customHeight="1">
      <c r="A25" s="67" t="s">
        <v>30</v>
      </c>
      <c r="B25" s="50"/>
      <c r="C25" s="50"/>
      <c r="D25" s="50"/>
      <c r="E25" s="56">
        <f t="shared" si="0"/>
        <v>0</v>
      </c>
      <c r="F25" s="50"/>
      <c r="G25" s="50">
        <v>94</v>
      </c>
      <c r="H25" s="50"/>
      <c r="I25" s="245"/>
      <c r="J25" s="178"/>
      <c r="K25" s="178">
        <v>33.5</v>
      </c>
      <c r="L25" s="190"/>
      <c r="M25" s="248"/>
      <c r="N25" s="178"/>
      <c r="O25" s="182"/>
      <c r="P25" s="189"/>
    </row>
    <row r="26" spans="1:16" ht="15.75" customHeight="1">
      <c r="A26" s="67" t="s">
        <v>56</v>
      </c>
      <c r="B26" s="50"/>
      <c r="C26" s="50"/>
      <c r="D26" s="50"/>
      <c r="E26" s="56">
        <f t="shared" si="0"/>
        <v>0</v>
      </c>
      <c r="F26" s="50"/>
      <c r="G26" s="50"/>
      <c r="H26" s="50"/>
      <c r="I26" s="245"/>
      <c r="J26" s="178"/>
      <c r="K26" s="178"/>
      <c r="L26" s="178"/>
      <c r="M26" s="248"/>
      <c r="N26" s="178"/>
      <c r="O26" s="174"/>
      <c r="P26" s="189"/>
    </row>
    <row r="27" spans="1:16" ht="15.75" customHeight="1">
      <c r="A27" s="67" t="s">
        <v>57</v>
      </c>
      <c r="B27" s="50"/>
      <c r="C27" s="50"/>
      <c r="D27" s="50"/>
      <c r="E27" s="56">
        <f t="shared" si="0"/>
        <v>0</v>
      </c>
      <c r="F27" s="50"/>
      <c r="G27" s="50"/>
      <c r="H27" s="50"/>
      <c r="I27" s="245"/>
      <c r="J27" s="178"/>
      <c r="K27" s="178"/>
      <c r="L27" s="178"/>
      <c r="M27" s="248"/>
      <c r="N27" s="178"/>
      <c r="O27" s="174"/>
      <c r="P27" s="189"/>
    </row>
    <row r="28" spans="1:16" s="52" customFormat="1" ht="15.75" customHeight="1">
      <c r="A28" s="66" t="s">
        <v>2</v>
      </c>
      <c r="B28" s="60">
        <f>SUM(B29:B38)</f>
        <v>16007999.208450003</v>
      </c>
      <c r="C28" s="60">
        <f>SUM(C29:C38)</f>
        <v>2496660.5200000005</v>
      </c>
      <c r="D28" s="60">
        <f>SUM(D29:D38)</f>
        <v>0</v>
      </c>
      <c r="E28" s="60">
        <f>SUM(E29:E38)</f>
        <v>18504659.72845</v>
      </c>
      <c r="F28" s="51"/>
      <c r="G28" s="51">
        <f>G29+G30+G31+G32+G36+G38</f>
        <v>805</v>
      </c>
      <c r="H28" s="51"/>
      <c r="I28" s="245"/>
      <c r="J28" s="175"/>
      <c r="K28" s="179">
        <f>K29+K30+K31+K32+K36+K37+K38</f>
        <v>781.3999999999999</v>
      </c>
      <c r="L28" s="179"/>
      <c r="M28" s="248"/>
      <c r="N28" s="175"/>
      <c r="O28" s="179">
        <f>O29+O30+O31+O32+O36+O38</f>
        <v>777.84</v>
      </c>
      <c r="P28" s="188"/>
    </row>
    <row r="29" spans="1:16" ht="15.75" customHeight="1">
      <c r="A29" s="67" t="s">
        <v>58</v>
      </c>
      <c r="B29" s="62">
        <v>1742563.23</v>
      </c>
      <c r="C29" s="62">
        <v>2215739.69</v>
      </c>
      <c r="D29" s="50"/>
      <c r="E29" s="56">
        <f t="shared" si="0"/>
        <v>3958302.92</v>
      </c>
      <c r="F29" s="70"/>
      <c r="G29" s="50">
        <v>430</v>
      </c>
      <c r="H29" s="50"/>
      <c r="I29" s="245"/>
      <c r="J29" s="191"/>
      <c r="K29" s="174">
        <v>330</v>
      </c>
      <c r="L29" s="174"/>
      <c r="M29" s="248"/>
      <c r="N29" s="191"/>
      <c r="O29" s="174">
        <v>329</v>
      </c>
      <c r="P29" s="189"/>
    </row>
    <row r="30" spans="1:16" ht="15.75" customHeight="1">
      <c r="A30" s="67" t="s">
        <v>59</v>
      </c>
      <c r="B30" s="62">
        <v>321946.51</v>
      </c>
      <c r="C30" s="62">
        <v>12553.069999999998</v>
      </c>
      <c r="D30" s="50"/>
      <c r="E30" s="56">
        <f t="shared" si="0"/>
        <v>334499.58</v>
      </c>
      <c r="F30" s="71"/>
      <c r="G30" s="50">
        <v>5</v>
      </c>
      <c r="H30" s="50"/>
      <c r="I30" s="245"/>
      <c r="J30" s="192"/>
      <c r="K30" s="174">
        <v>0.3</v>
      </c>
      <c r="L30" s="174"/>
      <c r="M30" s="248"/>
      <c r="N30" s="192"/>
      <c r="O30" s="174">
        <v>0.27</v>
      </c>
      <c r="P30" s="189"/>
    </row>
    <row r="31" spans="1:16" ht="15.75" customHeight="1">
      <c r="A31" s="67" t="s">
        <v>60</v>
      </c>
      <c r="B31" s="62">
        <v>13125685.168450002</v>
      </c>
      <c r="C31" s="62">
        <v>3870.47</v>
      </c>
      <c r="D31" s="50"/>
      <c r="E31" s="56">
        <f t="shared" si="0"/>
        <v>13129555.638450002</v>
      </c>
      <c r="F31" s="50"/>
      <c r="G31" s="50">
        <v>230</v>
      </c>
      <c r="H31" s="50"/>
      <c r="I31" s="245"/>
      <c r="J31" s="178"/>
      <c r="K31" s="174">
        <v>206</v>
      </c>
      <c r="L31" s="174"/>
      <c r="M31" s="248"/>
      <c r="N31" s="178"/>
      <c r="O31" s="174">
        <v>205</v>
      </c>
      <c r="P31" s="189"/>
    </row>
    <row r="32" spans="1:16" ht="15.75" customHeight="1">
      <c r="A32" s="67" t="s">
        <v>61</v>
      </c>
      <c r="B32" s="62">
        <v>156899.43</v>
      </c>
      <c r="C32" s="62">
        <v>3746.93</v>
      </c>
      <c r="D32" s="50"/>
      <c r="E32" s="56">
        <f t="shared" si="0"/>
        <v>160646.36</v>
      </c>
      <c r="F32" s="50"/>
      <c r="G32" s="50">
        <v>30</v>
      </c>
      <c r="H32" s="50"/>
      <c r="I32" s="245"/>
      <c r="J32" s="178"/>
      <c r="K32" s="174">
        <v>30</v>
      </c>
      <c r="L32" s="174"/>
      <c r="M32" s="248"/>
      <c r="N32" s="178"/>
      <c r="O32" s="174">
        <v>29.84</v>
      </c>
      <c r="P32" s="189"/>
    </row>
    <row r="33" spans="1:16" ht="15.75" customHeight="1">
      <c r="A33" s="67" t="s">
        <v>62</v>
      </c>
      <c r="B33" s="62"/>
      <c r="C33" s="50"/>
      <c r="D33" s="50"/>
      <c r="E33" s="56">
        <f t="shared" si="0"/>
        <v>0</v>
      </c>
      <c r="F33" s="50"/>
      <c r="G33" s="50"/>
      <c r="H33" s="50"/>
      <c r="I33" s="245"/>
      <c r="J33" s="178"/>
      <c r="K33" s="174"/>
      <c r="L33" s="174"/>
      <c r="M33" s="248"/>
      <c r="N33" s="178"/>
      <c r="O33" s="174"/>
      <c r="P33" s="189"/>
    </row>
    <row r="34" spans="1:16" ht="15.75" customHeight="1">
      <c r="A34" s="67" t="s">
        <v>63</v>
      </c>
      <c r="B34" s="62"/>
      <c r="C34" s="50"/>
      <c r="D34" s="50"/>
      <c r="E34" s="56">
        <f t="shared" si="0"/>
        <v>0</v>
      </c>
      <c r="F34" s="50"/>
      <c r="G34" s="50"/>
      <c r="H34" s="50"/>
      <c r="I34" s="245"/>
      <c r="J34" s="178"/>
      <c r="K34" s="174"/>
      <c r="L34" s="174"/>
      <c r="M34" s="248"/>
      <c r="N34" s="178"/>
      <c r="O34" s="174"/>
      <c r="P34" s="189"/>
    </row>
    <row r="35" spans="1:16" ht="45">
      <c r="A35" s="67" t="s">
        <v>64</v>
      </c>
      <c r="B35" s="62">
        <v>50704.63</v>
      </c>
      <c r="C35" s="50"/>
      <c r="D35" s="50"/>
      <c r="E35" s="56">
        <f t="shared" si="0"/>
        <v>50704.63</v>
      </c>
      <c r="F35" s="50"/>
      <c r="G35" s="50"/>
      <c r="H35" s="50"/>
      <c r="I35" s="245"/>
      <c r="J35" s="178"/>
      <c r="K35" s="174"/>
      <c r="L35" s="174"/>
      <c r="M35" s="248"/>
      <c r="N35" s="178"/>
      <c r="O35" s="174"/>
      <c r="P35" s="189"/>
    </row>
    <row r="36" spans="1:16" ht="45">
      <c r="A36" s="67" t="s">
        <v>65</v>
      </c>
      <c r="B36" s="62">
        <v>363816.86000000004</v>
      </c>
      <c r="C36" s="62">
        <v>4725.43</v>
      </c>
      <c r="D36" s="50"/>
      <c r="E36" s="56">
        <f t="shared" si="0"/>
        <v>368542.29000000004</v>
      </c>
      <c r="F36" s="50"/>
      <c r="G36" s="50">
        <v>35</v>
      </c>
      <c r="H36" s="50"/>
      <c r="I36" s="245"/>
      <c r="J36" s="178"/>
      <c r="K36" s="174">
        <v>24.65</v>
      </c>
      <c r="L36" s="174"/>
      <c r="M36" s="248"/>
      <c r="N36" s="178"/>
      <c r="O36" s="174">
        <v>23.73</v>
      </c>
      <c r="P36" s="189"/>
    </row>
    <row r="37" spans="1:16" ht="30">
      <c r="A37" s="67" t="s">
        <v>83</v>
      </c>
      <c r="B37" s="62"/>
      <c r="C37" s="50"/>
      <c r="D37" s="50"/>
      <c r="E37" s="56">
        <f t="shared" si="0"/>
        <v>0</v>
      </c>
      <c r="F37" s="71"/>
      <c r="G37" s="50"/>
      <c r="H37" s="50"/>
      <c r="I37" s="245"/>
      <c r="J37" s="192"/>
      <c r="K37" s="174"/>
      <c r="L37" s="174"/>
      <c r="M37" s="248"/>
      <c r="N37" s="192"/>
      <c r="O37" s="174"/>
      <c r="P37" s="189"/>
    </row>
    <row r="38" spans="1:16" ht="15.75" customHeight="1">
      <c r="A38" s="67" t="s">
        <v>66</v>
      </c>
      <c r="B38" s="62">
        <v>246383.37999999998</v>
      </c>
      <c r="C38" s="62">
        <v>256024.93</v>
      </c>
      <c r="D38" s="50"/>
      <c r="E38" s="56">
        <f t="shared" si="0"/>
        <v>502408.30999999994</v>
      </c>
      <c r="F38" s="71"/>
      <c r="G38" s="50">
        <v>75</v>
      </c>
      <c r="H38" s="50"/>
      <c r="I38" s="245"/>
      <c r="J38" s="192"/>
      <c r="K38" s="174">
        <v>190.45</v>
      </c>
      <c r="L38" s="174"/>
      <c r="M38" s="248"/>
      <c r="N38" s="192"/>
      <c r="O38" s="181">
        <v>190</v>
      </c>
      <c r="P38" s="189"/>
    </row>
    <row r="39" spans="1:16" s="52" customFormat="1" ht="15.75" customHeight="1">
      <c r="A39" s="66" t="s">
        <v>67</v>
      </c>
      <c r="B39" s="63"/>
      <c r="C39" s="51"/>
      <c r="D39" s="51"/>
      <c r="E39" s="60">
        <f t="shared" si="0"/>
        <v>0</v>
      </c>
      <c r="F39" s="51"/>
      <c r="G39" s="51">
        <v>436</v>
      </c>
      <c r="H39" s="51"/>
      <c r="I39" s="245"/>
      <c r="J39" s="175"/>
      <c r="K39" s="175">
        <v>498</v>
      </c>
      <c r="L39" s="175"/>
      <c r="M39" s="248"/>
      <c r="N39" s="175"/>
      <c r="O39" s="179">
        <v>498</v>
      </c>
      <c r="P39" s="188"/>
    </row>
    <row r="40" spans="1:16" s="52" customFormat="1" ht="15.75" customHeight="1">
      <c r="A40" s="66" t="s">
        <v>7</v>
      </c>
      <c r="B40" s="63"/>
      <c r="C40" s="51"/>
      <c r="D40" s="51"/>
      <c r="E40" s="60">
        <f t="shared" si="0"/>
        <v>0</v>
      </c>
      <c r="F40" s="51"/>
      <c r="G40" s="51"/>
      <c r="H40" s="51"/>
      <c r="I40" s="245"/>
      <c r="J40" s="175"/>
      <c r="K40" s="175"/>
      <c r="L40" s="175"/>
      <c r="M40" s="248"/>
      <c r="N40" s="175"/>
      <c r="O40" s="179"/>
      <c r="P40" s="188"/>
    </row>
    <row r="41" spans="1:16" s="52" customFormat="1" ht="15.75" customHeight="1">
      <c r="A41" s="66" t="s">
        <v>6</v>
      </c>
      <c r="B41" s="63"/>
      <c r="C41" s="51"/>
      <c r="D41" s="51"/>
      <c r="E41" s="60">
        <f t="shared" si="0"/>
        <v>0</v>
      </c>
      <c r="F41" s="51"/>
      <c r="G41" s="51">
        <v>7</v>
      </c>
      <c r="H41" s="51"/>
      <c r="I41" s="245"/>
      <c r="J41" s="175"/>
      <c r="K41" s="175">
        <v>7</v>
      </c>
      <c r="L41" s="175"/>
      <c r="M41" s="248"/>
      <c r="N41" s="175"/>
      <c r="O41" s="179">
        <v>7</v>
      </c>
      <c r="P41" s="188"/>
    </row>
    <row r="42" spans="1:16" s="52" customFormat="1" ht="15.75" customHeight="1">
      <c r="A42" s="66" t="s">
        <v>8</v>
      </c>
      <c r="B42" s="63">
        <v>135705.74</v>
      </c>
      <c r="C42" s="63">
        <v>0</v>
      </c>
      <c r="D42" s="51"/>
      <c r="E42" s="60">
        <f t="shared" si="0"/>
        <v>135705.74</v>
      </c>
      <c r="F42" s="51"/>
      <c r="G42" s="51">
        <v>213</v>
      </c>
      <c r="H42" s="51"/>
      <c r="I42" s="245"/>
      <c r="J42" s="175"/>
      <c r="K42" s="175">
        <v>105.6</v>
      </c>
      <c r="L42" s="175"/>
      <c r="M42" s="248"/>
      <c r="N42" s="175"/>
      <c r="O42" s="170">
        <v>105</v>
      </c>
      <c r="P42" s="188"/>
    </row>
    <row r="43" spans="1:16" s="52" customFormat="1" ht="15.75" customHeight="1">
      <c r="A43" s="66" t="s">
        <v>0</v>
      </c>
      <c r="B43" s="63">
        <v>6659324.159999999</v>
      </c>
      <c r="C43" s="51"/>
      <c r="D43" s="51"/>
      <c r="E43" s="60">
        <f t="shared" si="0"/>
        <v>6659324.159999999</v>
      </c>
      <c r="F43" s="51"/>
      <c r="G43" s="51">
        <v>50</v>
      </c>
      <c r="H43" s="51"/>
      <c r="I43" s="245"/>
      <c r="J43" s="175"/>
      <c r="K43" s="175">
        <v>376</v>
      </c>
      <c r="L43" s="175"/>
      <c r="M43" s="248"/>
      <c r="N43" s="175"/>
      <c r="O43" s="170">
        <v>375</v>
      </c>
      <c r="P43" s="188"/>
    </row>
    <row r="44" spans="1:16" s="52" customFormat="1" ht="15.75" customHeight="1">
      <c r="A44" s="65" t="s">
        <v>68</v>
      </c>
      <c r="B44" s="54">
        <f>B45+B49+B50+B51</f>
        <v>20726320.68</v>
      </c>
      <c r="C44" s="54">
        <f>C45+C49+C50+C51</f>
        <v>8659.66</v>
      </c>
      <c r="D44" s="54">
        <f>D45+D49+D50+D51</f>
        <v>17768000.04</v>
      </c>
      <c r="E44" s="54">
        <f>E45+E49+E50+E51</f>
        <v>38502980.38</v>
      </c>
      <c r="F44" s="51"/>
      <c r="G44" s="51">
        <f>G45</f>
        <v>110</v>
      </c>
      <c r="H44" s="51"/>
      <c r="I44" s="245"/>
      <c r="J44" s="175"/>
      <c r="K44" s="175">
        <v>94</v>
      </c>
      <c r="L44" s="175"/>
      <c r="M44" s="248"/>
      <c r="N44" s="175"/>
      <c r="O44" s="155">
        <f>O45</f>
        <v>93.8</v>
      </c>
      <c r="P44" s="188"/>
    </row>
    <row r="45" spans="1:16" s="52" customFormat="1" ht="15.75" customHeight="1">
      <c r="A45" s="66" t="s">
        <v>69</v>
      </c>
      <c r="B45" s="60">
        <f>SUM(B46:B48)</f>
        <v>20726320.68</v>
      </c>
      <c r="C45" s="60">
        <f>SUM(C46:C48)</f>
        <v>8659.66</v>
      </c>
      <c r="D45" s="60">
        <f>SUM(D46:D48)</f>
        <v>17768000.04</v>
      </c>
      <c r="E45" s="60">
        <f>SUM(E46:E48)</f>
        <v>38502980.38</v>
      </c>
      <c r="F45" s="51"/>
      <c r="G45" s="156">
        <f>G46+G48</f>
        <v>110</v>
      </c>
      <c r="H45" s="51"/>
      <c r="I45" s="245"/>
      <c r="J45" s="175"/>
      <c r="K45" s="176">
        <f>K46+K48</f>
        <v>94</v>
      </c>
      <c r="L45" s="175"/>
      <c r="M45" s="248"/>
      <c r="N45" s="175"/>
      <c r="O45" s="155">
        <f>O46+P48</f>
        <v>93.8</v>
      </c>
      <c r="P45" s="188"/>
    </row>
    <row r="46" spans="1:16" ht="15.75" customHeight="1">
      <c r="A46" s="67" t="s">
        <v>70</v>
      </c>
      <c r="B46" s="62">
        <v>15619318.44</v>
      </c>
      <c r="C46" s="62">
        <v>0</v>
      </c>
      <c r="D46" s="62">
        <v>10990643.6</v>
      </c>
      <c r="E46" s="56">
        <f t="shared" si="0"/>
        <v>26609962.04</v>
      </c>
      <c r="F46" s="50"/>
      <c r="G46" s="169">
        <v>110</v>
      </c>
      <c r="H46" s="50"/>
      <c r="I46" s="245"/>
      <c r="J46" s="178"/>
      <c r="K46" s="177">
        <v>94</v>
      </c>
      <c r="L46" s="178"/>
      <c r="M46" s="248"/>
      <c r="N46" s="178"/>
      <c r="O46" s="183">
        <v>93.8</v>
      </c>
      <c r="P46" s="189"/>
    </row>
    <row r="47" spans="1:16" ht="15.75" customHeight="1">
      <c r="A47" s="67" t="s">
        <v>71</v>
      </c>
      <c r="B47" s="62">
        <v>1975396.44</v>
      </c>
      <c r="C47" s="62">
        <v>8659.66</v>
      </c>
      <c r="D47" s="62">
        <v>0</v>
      </c>
      <c r="E47" s="56">
        <f t="shared" si="0"/>
        <v>1984056.0999999999</v>
      </c>
      <c r="F47" s="50"/>
      <c r="G47" s="50"/>
      <c r="H47" s="50"/>
      <c r="I47" s="245"/>
      <c r="J47" s="178"/>
      <c r="K47" s="178"/>
      <c r="L47" s="178"/>
      <c r="M47" s="248"/>
      <c r="N47" s="178"/>
      <c r="O47" s="178"/>
      <c r="P47" s="189"/>
    </row>
    <row r="48" spans="1:16" ht="15.75" customHeight="1">
      <c r="A48" s="67" t="s">
        <v>72</v>
      </c>
      <c r="B48" s="62">
        <v>3131605.8</v>
      </c>
      <c r="C48" s="50"/>
      <c r="D48" s="62">
        <v>6777356.44</v>
      </c>
      <c r="E48" s="56">
        <f t="shared" si="0"/>
        <v>9908962.24</v>
      </c>
      <c r="F48" s="50"/>
      <c r="G48" s="50"/>
      <c r="H48" s="50"/>
      <c r="I48" s="245"/>
      <c r="J48" s="178"/>
      <c r="K48" s="178"/>
      <c r="L48" s="178"/>
      <c r="M48" s="248"/>
      <c r="N48" s="178"/>
      <c r="O48" s="178"/>
      <c r="P48" s="189"/>
    </row>
    <row r="49" spans="1:16" s="52" customFormat="1" ht="15.75" customHeight="1">
      <c r="A49" s="66" t="s">
        <v>73</v>
      </c>
      <c r="B49" s="51"/>
      <c r="C49" s="51"/>
      <c r="D49" s="51"/>
      <c r="E49" s="60">
        <f t="shared" si="0"/>
        <v>0</v>
      </c>
      <c r="F49" s="51"/>
      <c r="G49" s="51"/>
      <c r="H49" s="51"/>
      <c r="I49" s="245"/>
      <c r="J49" s="175"/>
      <c r="K49" s="175"/>
      <c r="L49" s="175"/>
      <c r="M49" s="248"/>
      <c r="N49" s="175"/>
      <c r="O49" s="175"/>
      <c r="P49" s="188"/>
    </row>
    <row r="50" spans="1:16" s="52" customFormat="1" ht="15.75" customHeight="1">
      <c r="A50" s="66" t="s">
        <v>74</v>
      </c>
      <c r="B50" s="51"/>
      <c r="C50" s="51"/>
      <c r="D50" s="51"/>
      <c r="E50" s="60">
        <f t="shared" si="0"/>
        <v>0</v>
      </c>
      <c r="F50" s="51"/>
      <c r="G50" s="51"/>
      <c r="H50" s="51"/>
      <c r="I50" s="245"/>
      <c r="J50" s="175"/>
      <c r="K50" s="175"/>
      <c r="L50" s="175"/>
      <c r="M50" s="248"/>
      <c r="N50" s="175"/>
      <c r="O50" s="175"/>
      <c r="P50" s="188"/>
    </row>
    <row r="51" spans="1:16" s="52" customFormat="1" ht="15.75" customHeight="1">
      <c r="A51" s="66" t="s">
        <v>75</v>
      </c>
      <c r="B51" s="51"/>
      <c r="C51" s="51"/>
      <c r="D51" s="51"/>
      <c r="E51" s="60">
        <f t="shared" si="0"/>
        <v>0</v>
      </c>
      <c r="F51" s="51"/>
      <c r="G51" s="51"/>
      <c r="H51" s="51"/>
      <c r="I51" s="245"/>
      <c r="J51" s="175"/>
      <c r="K51" s="175"/>
      <c r="L51" s="175"/>
      <c r="M51" s="248"/>
      <c r="N51" s="175"/>
      <c r="O51" s="175"/>
      <c r="P51" s="188"/>
    </row>
    <row r="52" spans="1:16" s="52" customFormat="1" ht="15.75" customHeight="1">
      <c r="A52" s="65" t="s">
        <v>76</v>
      </c>
      <c r="B52" s="51"/>
      <c r="C52" s="51"/>
      <c r="D52" s="51"/>
      <c r="E52" s="60">
        <f t="shared" si="0"/>
        <v>0</v>
      </c>
      <c r="F52" s="51"/>
      <c r="G52" s="51"/>
      <c r="H52" s="51"/>
      <c r="I52" s="245"/>
      <c r="J52" s="175"/>
      <c r="K52" s="175"/>
      <c r="L52" s="175"/>
      <c r="M52" s="248"/>
      <c r="N52" s="175"/>
      <c r="O52" s="175"/>
      <c r="P52" s="188"/>
    </row>
    <row r="53" spans="1:16" s="52" customFormat="1" ht="15.75" customHeight="1">
      <c r="A53" s="65" t="s">
        <v>77</v>
      </c>
      <c r="B53" s="51"/>
      <c r="C53" s="51"/>
      <c r="D53" s="51"/>
      <c r="E53" s="60">
        <f t="shared" si="0"/>
        <v>0</v>
      </c>
      <c r="F53" s="51"/>
      <c r="G53" s="51">
        <v>200</v>
      </c>
      <c r="H53" s="51"/>
      <c r="I53" s="245"/>
      <c r="J53" s="175"/>
      <c r="K53" s="175">
        <v>182</v>
      </c>
      <c r="L53" s="175"/>
      <c r="M53" s="248"/>
      <c r="N53" s="175"/>
      <c r="O53" s="175">
        <v>181.6</v>
      </c>
      <c r="P53" s="188"/>
    </row>
    <row r="54" spans="1:16" s="76" customFormat="1" ht="16.5" customHeight="1" thickBot="1">
      <c r="A54" s="77" t="s">
        <v>78</v>
      </c>
      <c r="B54" s="78" t="e">
        <f>B6-B19</f>
        <v>#REF!</v>
      </c>
      <c r="C54" s="78" t="e">
        <f>C6-C19</f>
        <v>#REF!</v>
      </c>
      <c r="D54" s="78" t="e">
        <f>D6-D19</f>
        <v>#REF!</v>
      </c>
      <c r="E54" s="78" t="e">
        <f>E6-E19</f>
        <v>#REF!</v>
      </c>
      <c r="F54" s="79"/>
      <c r="G54" s="79">
        <v>12.8</v>
      </c>
      <c r="H54" s="79"/>
      <c r="I54" s="246"/>
      <c r="J54" s="193"/>
      <c r="K54" s="193">
        <v>12.8</v>
      </c>
      <c r="L54" s="193"/>
      <c r="M54" s="249"/>
      <c r="N54" s="193"/>
      <c r="O54" s="193">
        <f>O6-O19</f>
        <v>647.5299999999997</v>
      </c>
      <c r="P54" s="194"/>
    </row>
    <row r="55" spans="1:16" ht="32.25" customHeight="1">
      <c r="A55" s="236" t="s">
        <v>116</v>
      </c>
      <c r="B55" s="237"/>
      <c r="C55" s="237"/>
      <c r="D55" s="237"/>
      <c r="E55" s="237"/>
      <c r="F55" s="237"/>
      <c r="G55" s="237"/>
      <c r="H55" s="237"/>
      <c r="I55" s="237"/>
      <c r="J55" s="237"/>
      <c r="K55" s="237"/>
      <c r="L55" s="237"/>
      <c r="M55" s="237"/>
      <c r="N55" s="237"/>
      <c r="O55" s="237"/>
      <c r="P55" s="237"/>
    </row>
    <row r="56" spans="1:16" ht="32.25" customHeight="1">
      <c r="A56" s="238" t="s">
        <v>117</v>
      </c>
      <c r="B56" s="239"/>
      <c r="C56" s="239"/>
      <c r="D56" s="239"/>
      <c r="E56" s="239"/>
      <c r="F56" s="239"/>
      <c r="G56" s="239"/>
      <c r="H56" s="239"/>
      <c r="I56" s="239"/>
      <c r="J56" s="239"/>
      <c r="K56" s="239"/>
      <c r="L56" s="239"/>
      <c r="M56" s="239"/>
      <c r="N56" s="239"/>
      <c r="O56" s="239"/>
      <c r="P56" s="239"/>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8.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D3" sqref="D3:D4"/>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54" t="s">
        <v>97</v>
      </c>
      <c r="B1" s="254"/>
      <c r="C1" s="254"/>
      <c r="D1" s="254"/>
      <c r="E1" s="254"/>
      <c r="F1" s="254"/>
      <c r="G1" s="254"/>
      <c r="H1" s="254"/>
      <c r="I1" s="81"/>
      <c r="J1" s="81"/>
      <c r="K1" s="81"/>
      <c r="L1" s="81"/>
      <c r="M1" s="81"/>
      <c r="N1" s="81"/>
    </row>
    <row r="2" spans="1:8" ht="91.5" customHeight="1">
      <c r="A2" s="253" t="s">
        <v>152</v>
      </c>
      <c r="B2" s="253"/>
      <c r="C2" s="253"/>
      <c r="D2" s="253"/>
      <c r="E2" s="253"/>
      <c r="F2" s="253"/>
      <c r="G2" s="253"/>
      <c r="H2" s="253"/>
    </row>
    <row r="3" spans="1:8" ht="36" customHeight="1">
      <c r="A3" s="256"/>
      <c r="B3" s="252"/>
      <c r="C3" s="252"/>
      <c r="D3" s="252"/>
      <c r="E3" s="252"/>
      <c r="F3" s="252"/>
      <c r="G3" s="252"/>
      <c r="H3" s="252"/>
    </row>
    <row r="4" spans="1:8" s="8" customFormat="1" ht="36" customHeight="1">
      <c r="A4" s="256"/>
      <c r="B4" s="252"/>
      <c r="C4" s="252"/>
      <c r="D4" s="252"/>
      <c r="E4" s="252"/>
      <c r="F4" s="252"/>
      <c r="G4" s="140"/>
      <c r="H4" s="140"/>
    </row>
    <row r="5" spans="1:8" ht="15">
      <c r="A5" s="141"/>
      <c r="B5" s="141"/>
      <c r="C5" s="141"/>
      <c r="D5" s="141"/>
      <c r="E5" s="141"/>
      <c r="F5" s="142"/>
      <c r="G5" s="142"/>
      <c r="H5" s="142"/>
    </row>
    <row r="6" spans="1:8" ht="15">
      <c r="A6" s="141"/>
      <c r="B6" s="141"/>
      <c r="C6" s="141"/>
      <c r="D6" s="141"/>
      <c r="E6" s="141"/>
      <c r="F6" s="142"/>
      <c r="G6" s="142"/>
      <c r="H6" s="142"/>
    </row>
    <row r="7" spans="1:8" ht="15">
      <c r="A7" s="141"/>
      <c r="B7" s="141"/>
      <c r="C7" s="141"/>
      <c r="D7" s="141"/>
      <c r="E7" s="141"/>
      <c r="F7" s="142"/>
      <c r="G7" s="142"/>
      <c r="H7" s="142"/>
    </row>
    <row r="8" spans="1:8" ht="15">
      <c r="A8" s="141"/>
      <c r="B8" s="141"/>
      <c r="C8" s="141"/>
      <c r="D8" s="141"/>
      <c r="E8" s="141"/>
      <c r="F8" s="142"/>
      <c r="G8" s="142"/>
      <c r="H8" s="142"/>
    </row>
    <row r="9" spans="1:8" ht="15">
      <c r="A9" s="141"/>
      <c r="B9" s="141"/>
      <c r="C9" s="141"/>
      <c r="D9" s="141"/>
      <c r="E9" s="141"/>
      <c r="F9" s="142"/>
      <c r="G9" s="142"/>
      <c r="H9" s="142"/>
    </row>
    <row r="10" spans="1:8" ht="15">
      <c r="A10" s="141"/>
      <c r="B10" s="141"/>
      <c r="C10" s="141"/>
      <c r="D10" s="141"/>
      <c r="E10" s="141"/>
      <c r="F10" s="142"/>
      <c r="G10" s="142"/>
      <c r="H10" s="142"/>
    </row>
    <row r="11" spans="1:8" ht="15">
      <c r="A11" s="141"/>
      <c r="B11" s="141"/>
      <c r="C11" s="141"/>
      <c r="D11" s="141"/>
      <c r="E11" s="141"/>
      <c r="F11" s="142"/>
      <c r="G11" s="142"/>
      <c r="H11" s="142"/>
    </row>
    <row r="12" spans="1:8" ht="15">
      <c r="A12" s="141"/>
      <c r="B12" s="141"/>
      <c r="C12" s="141"/>
      <c r="D12" s="141"/>
      <c r="E12" s="141"/>
      <c r="F12" s="142"/>
      <c r="G12" s="142"/>
      <c r="H12" s="142"/>
    </row>
    <row r="13" spans="1:8" ht="15">
      <c r="A13" s="141"/>
      <c r="B13" s="141"/>
      <c r="C13" s="141"/>
      <c r="D13" s="141"/>
      <c r="E13" s="141"/>
      <c r="F13" s="142"/>
      <c r="G13" s="142"/>
      <c r="H13" s="142"/>
    </row>
    <row r="14" spans="1:8" ht="15">
      <c r="A14" s="141"/>
      <c r="B14" s="141"/>
      <c r="C14" s="141"/>
      <c r="D14" s="141"/>
      <c r="E14" s="141"/>
      <c r="F14" s="142"/>
      <c r="G14" s="142"/>
      <c r="H14" s="142"/>
    </row>
    <row r="15" spans="1:8" ht="15">
      <c r="A15" s="141"/>
      <c r="B15" s="141"/>
      <c r="C15" s="141"/>
      <c r="D15" s="141"/>
      <c r="E15" s="141"/>
      <c r="F15" s="142"/>
      <c r="G15" s="142"/>
      <c r="H15" s="142"/>
    </row>
    <row r="16" spans="1:8" ht="15">
      <c r="A16" s="141"/>
      <c r="B16" s="141"/>
      <c r="C16" s="141"/>
      <c r="D16" s="141"/>
      <c r="E16" s="141"/>
      <c r="F16" s="142"/>
      <c r="G16" s="142"/>
      <c r="H16" s="142"/>
    </row>
    <row r="17" spans="1:8" ht="15">
      <c r="A17" s="141"/>
      <c r="B17" s="141"/>
      <c r="C17" s="141"/>
      <c r="D17" s="141"/>
      <c r="E17" s="141"/>
      <c r="F17" s="142"/>
      <c r="G17" s="142"/>
      <c r="H17" s="142"/>
    </row>
    <row r="18" spans="1:8" ht="15">
      <c r="A18" s="141"/>
      <c r="B18" s="141"/>
      <c r="C18" s="141"/>
      <c r="D18" s="141"/>
      <c r="E18" s="141"/>
      <c r="F18" s="142"/>
      <c r="G18" s="142"/>
      <c r="H18" s="142"/>
    </row>
    <row r="19" spans="1:8" ht="15">
      <c r="A19" s="141"/>
      <c r="B19" s="141"/>
      <c r="C19" s="141"/>
      <c r="D19" s="141"/>
      <c r="E19" s="141"/>
      <c r="F19" s="142"/>
      <c r="G19" s="142"/>
      <c r="H19" s="142"/>
    </row>
    <row r="20" spans="1:8" ht="15">
      <c r="A20" s="141"/>
      <c r="B20" s="141"/>
      <c r="C20" s="141"/>
      <c r="D20" s="141"/>
      <c r="E20" s="141"/>
      <c r="F20" s="142"/>
      <c r="G20" s="142"/>
      <c r="H20" s="142"/>
    </row>
    <row r="21" spans="1:8" ht="15">
      <c r="A21" s="141"/>
      <c r="B21" s="141"/>
      <c r="C21" s="141"/>
      <c r="D21" s="141"/>
      <c r="E21" s="141"/>
      <c r="F21" s="142"/>
      <c r="G21" s="142"/>
      <c r="H21" s="142"/>
    </row>
    <row r="22" spans="1:8" ht="15">
      <c r="A22" s="141"/>
      <c r="B22" s="141"/>
      <c r="C22" s="141"/>
      <c r="D22" s="141"/>
      <c r="E22" s="141"/>
      <c r="F22" s="142"/>
      <c r="G22" s="142"/>
      <c r="H22" s="142"/>
    </row>
    <row r="23" spans="1:8" ht="15">
      <c r="A23" s="141"/>
      <c r="B23" s="141"/>
      <c r="C23" s="141"/>
      <c r="D23" s="141"/>
      <c r="E23" s="141"/>
      <c r="F23" s="142"/>
      <c r="G23" s="142"/>
      <c r="H23" s="142"/>
    </row>
    <row r="24" spans="1:8" ht="15">
      <c r="A24" s="141"/>
      <c r="B24" s="141"/>
      <c r="C24" s="141"/>
      <c r="D24" s="141"/>
      <c r="E24" s="141"/>
      <c r="F24" s="142"/>
      <c r="G24" s="142"/>
      <c r="H24" s="142"/>
    </row>
    <row r="25" spans="1:8" ht="67.5" customHeight="1">
      <c r="A25" s="255" t="s">
        <v>105</v>
      </c>
      <c r="B25" s="255"/>
      <c r="C25" s="255"/>
      <c r="D25" s="255"/>
      <c r="E25" s="255"/>
      <c r="F25" s="255"/>
      <c r="G25" s="255"/>
      <c r="H25" s="255"/>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9.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H5" sqref="H5"/>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06" t="s">
        <v>91</v>
      </c>
      <c r="C1" s="206"/>
      <c r="D1" s="206"/>
      <c r="E1" s="206"/>
      <c r="F1" s="82"/>
    </row>
    <row r="2" spans="2:5" ht="81" customHeight="1">
      <c r="B2" s="204" t="s">
        <v>157</v>
      </c>
      <c r="C2" s="204"/>
      <c r="D2" s="204"/>
      <c r="E2" s="204"/>
    </row>
    <row r="3" spans="2:5" ht="11.25" customHeight="1" thickBot="1">
      <c r="B3" s="205" t="s">
        <v>16</v>
      </c>
      <c r="C3" s="205"/>
      <c r="D3" s="205"/>
      <c r="E3" s="205"/>
    </row>
    <row r="4" spans="2:5" s="33" customFormat="1" ht="12.75">
      <c r="B4" s="5" t="s">
        <v>26</v>
      </c>
      <c r="C4" s="89" t="s">
        <v>27</v>
      </c>
      <c r="D4" s="89" t="s">
        <v>112</v>
      </c>
      <c r="E4" s="90" t="s">
        <v>28</v>
      </c>
    </row>
    <row r="5" spans="2:5" ht="35.25" customHeight="1">
      <c r="B5" s="116" t="s">
        <v>32</v>
      </c>
      <c r="C5" s="163">
        <v>60</v>
      </c>
      <c r="D5" s="112">
        <v>208.38</v>
      </c>
      <c r="E5" s="110">
        <v>268.38</v>
      </c>
    </row>
    <row r="6" spans="2:5" ht="35.25" customHeight="1">
      <c r="B6" s="116" t="s">
        <v>33</v>
      </c>
      <c r="C6" s="112"/>
      <c r="D6" s="112"/>
      <c r="E6" s="110"/>
    </row>
    <row r="7" spans="2:5" s="32" customFormat="1" ht="35.25" customHeight="1" thickBot="1">
      <c r="B7" s="117" t="s">
        <v>15</v>
      </c>
      <c r="C7" s="114"/>
      <c r="D7" s="114"/>
      <c r="E7" s="115">
        <v>268.38</v>
      </c>
    </row>
    <row r="8" spans="2:5" s="32" customFormat="1" ht="71.25" customHeight="1">
      <c r="B8" s="257"/>
      <c r="C8" s="257"/>
      <c r="D8" s="257"/>
      <c r="E8" s="257"/>
    </row>
    <row r="9" spans="2:5" ht="58.5" customHeight="1">
      <c r="B9" s="225" t="s">
        <v>113</v>
      </c>
      <c r="C9" s="226"/>
      <c r="D9" s="226"/>
      <c r="E9" s="226"/>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Teo</cp:lastModifiedBy>
  <cp:lastPrinted>2014-11-19T07:42:44Z</cp:lastPrinted>
  <dcterms:created xsi:type="dcterms:W3CDTF">2009-04-27T08:15:56Z</dcterms:created>
  <dcterms:modified xsi:type="dcterms:W3CDTF">2022-01-10T09:12:03Z</dcterms:modified>
  <cp:category/>
  <cp:version/>
  <cp:contentType/>
  <cp:contentStatus/>
</cp:coreProperties>
</file>